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ДДУ 325 уч. 915\ОВ1иВК\"/>
    </mc:Choice>
  </mc:AlternateContent>
  <xr:revisionPtr revIDLastSave="0" documentId="13_ncr:1_{6F451800-770B-4C6C-AF42-1F8E62D78B36}" xr6:coauthVersionLast="45" xr6:coauthVersionMax="45" xr10:uidLastSave="{00000000-0000-0000-0000-000000000000}"/>
  <bookViews>
    <workbookView xWindow="-120" yWindow="-120" windowWidth="29040" windowHeight="15990" xr2:uid="{D3A37EDA-CF12-4144-94FD-29420EAC033E}"/>
  </bookViews>
  <sheets>
    <sheet name="КП_ХВС" sheetId="30" r:id="rId1"/>
    <sheet name="КП ГВС" sheetId="32" r:id="rId2"/>
    <sheet name="КП ВК" sheetId="42" r:id="rId3"/>
  </sheets>
  <definedNames>
    <definedName name="_xlnm._FilterDatabase" localSheetId="2" hidden="1">'КП ВК'!$A$18:$E$18</definedName>
    <definedName name="_xlnm._FilterDatabase" localSheetId="1" hidden="1">'КП ГВС'!$A$15:$E$125</definedName>
    <definedName name="_xlnm._FilterDatabase" localSheetId="0" hidden="1">КП_ХВС!$A$15:$E$163</definedName>
    <definedName name="_xlnm.Print_Titles" localSheetId="0">КП_ХВС!$15:$15</definedName>
    <definedName name="_xlnm.Print_Area" localSheetId="1">'КП ГВС'!$A$1:$J$129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9" i="42" l="1"/>
  <c r="H85" i="42"/>
  <c r="I86" i="42" s="1"/>
  <c r="H66" i="42" l="1"/>
  <c r="H65" i="42"/>
  <c r="H64" i="42"/>
  <c r="H63" i="42"/>
  <c r="H56" i="42"/>
  <c r="H54" i="42"/>
  <c r="H55" i="42"/>
  <c r="H57" i="42"/>
  <c r="H53" i="42"/>
  <c r="I52" i="42"/>
  <c r="H42" i="42"/>
  <c r="H43" i="42"/>
  <c r="H44" i="42"/>
  <c r="H45" i="42"/>
  <c r="H46" i="42"/>
  <c r="H47" i="42"/>
  <c r="H48" i="42"/>
  <c r="H49" i="42"/>
  <c r="H50" i="42"/>
  <c r="H51" i="42"/>
  <c r="H41" i="42"/>
  <c r="H40" i="42"/>
  <c r="I39" i="42"/>
  <c r="H23" i="42"/>
  <c r="H24" i="42"/>
  <c r="H25" i="42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22" i="42"/>
  <c r="H99" i="42"/>
  <c r="H104" i="42"/>
  <c r="H127" i="32"/>
  <c r="H115" i="42" l="1"/>
  <c r="H114" i="42"/>
  <c r="H116" i="42"/>
  <c r="H110" i="42"/>
  <c r="H111" i="42"/>
  <c r="H112" i="42"/>
  <c r="H109" i="42"/>
  <c r="H107" i="42"/>
  <c r="H106" i="42"/>
  <c r="H103" i="42"/>
  <c r="H102" i="42"/>
  <c r="H101" i="42"/>
  <c r="H92" i="42"/>
  <c r="H93" i="42"/>
  <c r="H94" i="42"/>
  <c r="H95" i="42"/>
  <c r="H96" i="42"/>
  <c r="H97" i="42"/>
  <c r="H98" i="42"/>
  <c r="H91" i="42"/>
  <c r="H89" i="42"/>
  <c r="E113" i="42"/>
  <c r="I113" i="42" s="1"/>
  <c r="E108" i="42"/>
  <c r="I108" i="42" s="1"/>
  <c r="E105" i="42"/>
  <c r="I105" i="42" s="1"/>
  <c r="E90" i="42"/>
  <c r="I90" i="42" s="1"/>
  <c r="E88" i="42"/>
  <c r="I88" i="42" s="1"/>
  <c r="H75" i="42"/>
  <c r="H76" i="42"/>
  <c r="H77" i="42"/>
  <c r="H78" i="42"/>
  <c r="H79" i="42"/>
  <c r="H80" i="42"/>
  <c r="H81" i="42"/>
  <c r="H82" i="42"/>
  <c r="H74" i="42"/>
  <c r="E73" i="42"/>
  <c r="E84" i="42" s="1"/>
  <c r="I84" i="42" s="1"/>
  <c r="E62" i="42"/>
  <c r="I62" i="42" s="1"/>
  <c r="H60" i="42"/>
  <c r="E59" i="42"/>
  <c r="I59" i="42" s="1"/>
  <c r="E21" i="42"/>
  <c r="I21" i="42" s="1"/>
  <c r="E100" i="42" l="1"/>
  <c r="I100" i="42" s="1"/>
  <c r="H69" i="42"/>
  <c r="H117" i="42"/>
  <c r="I73" i="42"/>
  <c r="I85" i="42" s="1"/>
  <c r="E68" i="42"/>
  <c r="I68" i="42" l="1"/>
  <c r="I69" i="42" s="1"/>
  <c r="I70" i="42" s="1"/>
  <c r="H161" i="30"/>
  <c r="H159" i="30"/>
  <c r="H160" i="30"/>
  <c r="I154" i="30"/>
  <c r="H155" i="30"/>
  <c r="H152" i="30"/>
  <c r="H147" i="30"/>
  <c r="H148" i="30"/>
  <c r="H149" i="30"/>
  <c r="H150" i="30"/>
  <c r="H151" i="30"/>
  <c r="H146" i="30"/>
  <c r="H145" i="30"/>
  <c r="H142" i="30"/>
  <c r="H141" i="30"/>
  <c r="H139" i="30"/>
  <c r="H135" i="30"/>
  <c r="H136" i="30"/>
  <c r="H137" i="30"/>
  <c r="H138" i="30"/>
  <c r="H134" i="30"/>
  <c r="H133" i="30"/>
  <c r="H132" i="30"/>
  <c r="H131" i="30"/>
  <c r="H125" i="30"/>
  <c r="H126" i="30"/>
  <c r="H127" i="30"/>
  <c r="H128" i="30"/>
  <c r="H129" i="30"/>
  <c r="H124" i="30"/>
  <c r="H123" i="30"/>
  <c r="H122" i="30"/>
  <c r="H121" i="30"/>
  <c r="I164" i="30"/>
  <c r="I157" i="30"/>
  <c r="I144" i="30"/>
  <c r="I130" i="30"/>
  <c r="I120" i="30"/>
  <c r="H116" i="30"/>
  <c r="H112" i="30"/>
  <c r="H113" i="30"/>
  <c r="H114" i="30"/>
  <c r="H115" i="30"/>
  <c r="H117" i="30"/>
  <c r="H118" i="30"/>
  <c r="H119" i="30"/>
  <c r="H111" i="30"/>
  <c r="H110" i="30"/>
  <c r="H109" i="30"/>
  <c r="I108" i="30"/>
  <c r="H106" i="30"/>
  <c r="H96" i="30"/>
  <c r="H97" i="30"/>
  <c r="H98" i="30"/>
  <c r="H99" i="30"/>
  <c r="H100" i="30"/>
  <c r="H101" i="30"/>
  <c r="H102" i="30"/>
  <c r="H103" i="30"/>
  <c r="H104" i="30"/>
  <c r="H105" i="30"/>
  <c r="H107" i="30"/>
  <c r="H94" i="30"/>
  <c r="H95" i="30"/>
  <c r="I93" i="30"/>
  <c r="H92" i="30"/>
  <c r="H84" i="30"/>
  <c r="H85" i="30"/>
  <c r="H86" i="30"/>
  <c r="H87" i="30"/>
  <c r="H88" i="30"/>
  <c r="H89" i="30"/>
  <c r="H90" i="30"/>
  <c r="H91" i="30"/>
  <c r="H82" i="30"/>
  <c r="H80" i="30"/>
  <c r="H83" i="30"/>
  <c r="H81" i="30"/>
  <c r="I79" i="30"/>
  <c r="H71" i="30"/>
  <c r="H72" i="30"/>
  <c r="H73" i="30"/>
  <c r="H74" i="30"/>
  <c r="H75" i="30"/>
  <c r="H76" i="30"/>
  <c r="H77" i="30"/>
  <c r="H78" i="30"/>
  <c r="H70" i="30"/>
  <c r="H69" i="30"/>
  <c r="I68" i="30"/>
  <c r="H67" i="30"/>
  <c r="H64" i="30"/>
  <c r="H65" i="30"/>
  <c r="H66" i="30"/>
  <c r="H62" i="30"/>
  <c r="H57" i="30"/>
  <c r="I55" i="30"/>
  <c r="H53" i="30"/>
  <c r="H51" i="30"/>
  <c r="H52" i="30"/>
  <c r="H54" i="30"/>
  <c r="I41" i="30"/>
  <c r="H34" i="30"/>
  <c r="H35" i="30"/>
  <c r="H36" i="30"/>
  <c r="H37" i="30"/>
  <c r="H38" i="30"/>
  <c r="H39" i="30"/>
  <c r="H40" i="30"/>
  <c r="H20" i="30"/>
  <c r="H21" i="30"/>
  <c r="H22" i="30"/>
  <c r="H23" i="30"/>
  <c r="H24" i="30"/>
  <c r="H25" i="30"/>
  <c r="H26" i="30"/>
  <c r="H27" i="30"/>
  <c r="I29" i="30"/>
  <c r="H31" i="30"/>
  <c r="H19" i="30"/>
  <c r="H18" i="30"/>
  <c r="I17" i="30"/>
  <c r="I128" i="32"/>
  <c r="I117" i="42" l="1"/>
  <c r="I118" i="42" s="1"/>
  <c r="I120" i="42" s="1"/>
  <c r="H123" i="32"/>
  <c r="H117" i="32"/>
  <c r="H116" i="32"/>
  <c r="H118" i="32"/>
  <c r="H119" i="32"/>
  <c r="H120" i="32"/>
  <c r="H115" i="32"/>
  <c r="H106" i="32"/>
  <c r="H107" i="32"/>
  <c r="H108" i="32"/>
  <c r="H109" i="32"/>
  <c r="H110" i="32"/>
  <c r="H111" i="32"/>
  <c r="H112" i="32"/>
  <c r="H105" i="32"/>
  <c r="H104" i="32"/>
  <c r="I103" i="32"/>
  <c r="H99" i="32"/>
  <c r="H100" i="32"/>
  <c r="H101" i="32"/>
  <c r="H102" i="32"/>
  <c r="H98" i="32"/>
  <c r="H97" i="32"/>
  <c r="H91" i="32"/>
  <c r="H92" i="32"/>
  <c r="H93" i="32"/>
  <c r="H94" i="32"/>
  <c r="H95" i="32"/>
  <c r="H90" i="32"/>
  <c r="I89" i="32"/>
  <c r="H79" i="32"/>
  <c r="H80" i="32"/>
  <c r="H81" i="32"/>
  <c r="H82" i="32"/>
  <c r="H83" i="32"/>
  <c r="H84" i="32"/>
  <c r="H85" i="32"/>
  <c r="H86" i="32"/>
  <c r="H87" i="32"/>
  <c r="H88" i="32"/>
  <c r="H78" i="32"/>
  <c r="H77" i="32"/>
  <c r="I76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63" i="32"/>
  <c r="H62" i="32"/>
  <c r="I61" i="32"/>
  <c r="H48" i="32"/>
  <c r="H49" i="32"/>
  <c r="H50" i="32"/>
  <c r="H51" i="32"/>
  <c r="H52" i="32"/>
  <c r="H53" i="32"/>
  <c r="H54" i="32"/>
  <c r="H55" i="32"/>
  <c r="H56" i="32"/>
  <c r="H57" i="32"/>
  <c r="H58" i="32"/>
  <c r="H47" i="32"/>
  <c r="H46" i="32"/>
  <c r="I45" i="32"/>
  <c r="H36" i="32"/>
  <c r="H37" i="32"/>
  <c r="H38" i="32"/>
  <c r="H39" i="32"/>
  <c r="H40" i="32"/>
  <c r="H41" i="32"/>
  <c r="H42" i="32"/>
  <c r="H43" i="32"/>
  <c r="H44" i="32"/>
  <c r="H35" i="32"/>
  <c r="H34" i="32"/>
  <c r="H32" i="32"/>
  <c r="I33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18" i="32"/>
  <c r="I17" i="32"/>
  <c r="I122" i="32"/>
  <c r="E157" i="30" l="1"/>
  <c r="E126" i="32"/>
  <c r="I126" i="32" s="1"/>
  <c r="E125" i="32"/>
  <c r="E114" i="32"/>
  <c r="I114" i="32" s="1"/>
  <c r="E164" i="30"/>
  <c r="E163" i="30"/>
  <c r="I163" i="30" s="1"/>
  <c r="E144" i="30"/>
  <c r="I96" i="32" l="1"/>
  <c r="H60" i="32"/>
  <c r="I59" i="32"/>
  <c r="I125" i="32" l="1"/>
  <c r="I127" i="32" s="1"/>
  <c r="I129" i="32" s="1"/>
  <c r="H63" i="30" l="1"/>
  <c r="H50" i="30"/>
  <c r="H49" i="30"/>
  <c r="H33" i="30"/>
  <c r="H32" i="30"/>
  <c r="H158" i="30"/>
  <c r="H61" i="30"/>
  <c r="H60" i="30"/>
  <c r="H59" i="30"/>
  <c r="H58" i="30"/>
  <c r="H48" i="30"/>
  <c r="H47" i="30"/>
  <c r="H46" i="30"/>
  <c r="H45" i="30"/>
  <c r="H44" i="30"/>
  <c r="H43" i="30"/>
  <c r="H165" i="30" l="1"/>
  <c r="I140" i="30"/>
  <c r="I165" i="30" s="1"/>
  <c r="I166" i="30" l="1"/>
  <c r="I167" i="30" s="1"/>
</calcChain>
</file>

<file path=xl/sharedStrings.xml><?xml version="1.0" encoding="utf-8"?>
<sst xmlns="http://schemas.openxmlformats.org/spreadsheetml/2006/main" count="1428" uniqueCount="442">
  <si>
    <t>№</t>
  </si>
  <si>
    <t>Обоснование</t>
  </si>
  <si>
    <t>Наименование работ, затрат</t>
  </si>
  <si>
    <t>Ед. изм.</t>
  </si>
  <si>
    <t>Кол-во</t>
  </si>
  <si>
    <t>затрат</t>
  </si>
  <si>
    <t>1</t>
  </si>
  <si>
    <t>2</t>
  </si>
  <si>
    <t>м</t>
  </si>
  <si>
    <t>4</t>
  </si>
  <si>
    <t>4.1</t>
  </si>
  <si>
    <t>шт</t>
  </si>
  <si>
    <t>7</t>
  </si>
  <si>
    <t>7.1</t>
  </si>
  <si>
    <t>8</t>
  </si>
  <si>
    <t>9</t>
  </si>
  <si>
    <t>10</t>
  </si>
  <si>
    <t>3</t>
  </si>
  <si>
    <t>5</t>
  </si>
  <si>
    <t>5.1</t>
  </si>
  <si>
    <t>6</t>
  </si>
  <si>
    <t>6.1</t>
  </si>
  <si>
    <t>1.1</t>
  </si>
  <si>
    <t>1.2</t>
  </si>
  <si>
    <t>2.1</t>
  </si>
  <si>
    <t>2.2</t>
  </si>
  <si>
    <t>3.1</t>
  </si>
  <si>
    <t>3.2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</si>
  <si>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</si>
  <si>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</si>
  <si>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</si>
  <si>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</si>
  <si>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</si>
  <si>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</si>
  <si>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</si>
  <si>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</si>
  <si>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</si>
  <si>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3.3</t>
  </si>
  <si>
    <t>3.4</t>
  </si>
  <si>
    <t>3.5</t>
  </si>
  <si>
    <t>3.6</t>
  </si>
  <si>
    <t>3.7</t>
  </si>
  <si>
    <t>3.8</t>
  </si>
  <si>
    <t>3.9</t>
  </si>
  <si>
    <t>3.10</t>
  </si>
  <si>
    <t>4.2</t>
  </si>
  <si>
    <t>4.3</t>
  </si>
  <si>
    <t>4.5</t>
  </si>
  <si>
    <t>4.6</t>
  </si>
  <si>
    <t>4.7</t>
  </si>
  <si>
    <t>4.9</t>
  </si>
  <si>
    <t>4.10</t>
  </si>
  <si>
    <t>6.2</t>
  </si>
  <si>
    <t>Раздел №3</t>
  </si>
  <si>
    <t>2.12</t>
  </si>
  <si>
    <t>2.13</t>
  </si>
  <si>
    <t>3.11</t>
  </si>
  <si>
    <t>5.2</t>
  </si>
  <si>
    <t>7.2</t>
  </si>
  <si>
    <t>7.3</t>
  </si>
  <si>
    <t>8.1</t>
  </si>
  <si>
    <t>9.1</t>
  </si>
  <si>
    <t>3.12</t>
  </si>
  <si>
    <t>Трубопроводы</t>
  </si>
  <si>
    <t>1.10</t>
  </si>
  <si>
    <t>1.9</t>
  </si>
  <si>
    <t>1.8</t>
  </si>
  <si>
    <t>1.7</t>
  </si>
  <si>
    <t>1.6</t>
  </si>
  <si>
    <t>1.5</t>
  </si>
  <si>
    <t>1.4</t>
  </si>
  <si>
    <t>1.3</t>
  </si>
  <si>
    <t>Вид работ: устройство водопровода хозяйственно-питьевого В1</t>
  </si>
  <si>
    <t>Труба стальная в/г оцинкованная DN100</t>
  </si>
  <si>
    <t xml:space="preserve">м </t>
  </si>
  <si>
    <t>Труба полипропиленовая d90х15 SDR 6</t>
  </si>
  <si>
    <t>Труба полипропиленовая d75х12,5</t>
  </si>
  <si>
    <t>Труба полипропиленовая d63х10,5</t>
  </si>
  <si>
    <t>Труба полипропиленовая d50х8,4</t>
  </si>
  <si>
    <t>Труба полипропиленовая d40х6,7</t>
  </si>
  <si>
    <t>Труба полипропиленовая d32х5,4</t>
  </si>
  <si>
    <t>Труба полипропиленовая d25х4,2</t>
  </si>
  <si>
    <t>Труба полипропиленовая d20х3,4</t>
  </si>
  <si>
    <t>Теплоизоляция трубопроводов</t>
  </si>
  <si>
    <t>Теплоизоляционная трубка для труб d90х15 SDR 6</t>
  </si>
  <si>
    <t>Теплоизоляционная трубка для труб d75х12,5</t>
  </si>
  <si>
    <t>Теплоизоляционная трубка для труб d63х10,5</t>
  </si>
  <si>
    <t>Теплоизоляционная трубка для труб d50х8,4</t>
  </si>
  <si>
    <t>Теплоизоляционная трубка для труб d40х6,7</t>
  </si>
  <si>
    <t>Теплоизоляционная трубка для труб d32х5,4</t>
  </si>
  <si>
    <t>Теплоизоляционная трубка для труб d25х4,2</t>
  </si>
  <si>
    <t>Теплоизоляционная трубка для труб d20х3,4</t>
  </si>
  <si>
    <t>Хомуты крепления труб d90</t>
  </si>
  <si>
    <t>Хомуты крепления труб d75</t>
  </si>
  <si>
    <t>Хомуты крепления труб d63</t>
  </si>
  <si>
    <t>Хомуты крепления труб d50</t>
  </si>
  <si>
    <t>Хомуты крепления труб d40</t>
  </si>
  <si>
    <t>Хомуты крепления труб d32</t>
  </si>
  <si>
    <t>Хомуты крепления труб d25</t>
  </si>
  <si>
    <t>Хомуты крепления труб d20</t>
  </si>
  <si>
    <t>Хомуты крепления труб d100</t>
  </si>
  <si>
    <t>Тройник переходной 90х20х90</t>
  </si>
  <si>
    <t>Тройник переходной 90х25х90</t>
  </si>
  <si>
    <t>Тройник переходной 90х32х90</t>
  </si>
  <si>
    <t>Тройник переходной 90х40х90</t>
  </si>
  <si>
    <t>Тройник переходной 90х75х90</t>
  </si>
  <si>
    <t>Тройник переходной 75х40х75</t>
  </si>
  <si>
    <t>Тройник переходной 75х32х75</t>
  </si>
  <si>
    <t>Тройник переходной 75х25х75</t>
  </si>
  <si>
    <t>Тройник переходной 63х50х63</t>
  </si>
  <si>
    <t>Тройник переходной 63х32х63</t>
  </si>
  <si>
    <t>Тройник переходной 63х25х63</t>
  </si>
  <si>
    <t>Тройник переходной 63х20х63</t>
  </si>
  <si>
    <t>Тройник переходной 50х63х50</t>
  </si>
  <si>
    <t>Тройник переходной 50х40х50</t>
  </si>
  <si>
    <t>Тройник переходной 50х32х50</t>
  </si>
  <si>
    <t>Тройник переходной 50х25х50</t>
  </si>
  <si>
    <t>Тройник переходной 50х20х50</t>
  </si>
  <si>
    <t>Тройник переходной 40х32х40</t>
  </si>
  <si>
    <t>Тройник переходной 40х25х40</t>
  </si>
  <si>
    <t>Тройник переходной 40х20х40</t>
  </si>
  <si>
    <t>Тройник переходной 32х25х32</t>
  </si>
  <si>
    <t>Тройник переходной 32х20х32</t>
  </si>
  <si>
    <t>Тройник переходной 25х20х25</t>
  </si>
  <si>
    <t>Тройник переходной 20х25х20</t>
  </si>
  <si>
    <t>Крестовина 32х25</t>
  </si>
  <si>
    <t>Угольник 90° DN100</t>
  </si>
  <si>
    <t>Угольник 90° PPR DN90</t>
  </si>
  <si>
    <t>Угольник 90° PPR DN75</t>
  </si>
  <si>
    <t>Угольник 90° PPR DN63</t>
  </si>
  <si>
    <t>Угольник 90° PPR DN50</t>
  </si>
  <si>
    <t>Угольник 90° PPR DN40</t>
  </si>
  <si>
    <t>Угольник 90° PPR DN32</t>
  </si>
  <si>
    <t>Угольник 90° PPR DN25</t>
  </si>
  <si>
    <t>Угольник 90° PPR DN20</t>
  </si>
  <si>
    <t>Муфта переходная 100-90</t>
  </si>
  <si>
    <t>Муфта переходная 100-50</t>
  </si>
  <si>
    <t>Муфта переходная 90-75</t>
  </si>
  <si>
    <t>Муфта переходная 90-63</t>
  </si>
  <si>
    <t>Муфта переходная 75-50</t>
  </si>
  <si>
    <t>Муфта переходная 75-32</t>
  </si>
  <si>
    <t>Муфта переходная 50х40</t>
  </si>
  <si>
    <t>Муфта переходная 40-20</t>
  </si>
  <si>
    <t>Муфта переходная 40-25</t>
  </si>
  <si>
    <t>Муфта переходная 40-32</t>
  </si>
  <si>
    <t>Муфта переходная 32-25</t>
  </si>
  <si>
    <t>Муфта переходная 25-20</t>
  </si>
  <si>
    <t>Тройник d100</t>
  </si>
  <si>
    <t>Тройник d75</t>
  </si>
  <si>
    <t>Тройник d50</t>
  </si>
  <si>
    <t>Тройник d40</t>
  </si>
  <si>
    <t>Тройник d32</t>
  </si>
  <si>
    <t>Тройник d25</t>
  </si>
  <si>
    <t>Тройник d20</t>
  </si>
  <si>
    <t>Муфта d90</t>
  </si>
  <si>
    <t>Муфта d75</t>
  </si>
  <si>
    <t>Муфта d63</t>
  </si>
  <si>
    <t>Муфта d50</t>
  </si>
  <si>
    <t>Муфта d40</t>
  </si>
  <si>
    <t>Муфта d32</t>
  </si>
  <si>
    <t>Муфта d25</t>
  </si>
  <si>
    <t>Муфта d20</t>
  </si>
  <si>
    <t>Соединитель разъемный с переходом на наружную резьбу 2 1/2"/90</t>
  </si>
  <si>
    <t>Соединитель разъемный с переходом на наружную резьбу 2"/75</t>
  </si>
  <si>
    <t>Соединитель разъемный с переходом на наружную резьбу 1 1/2"/63</t>
  </si>
  <si>
    <t>Соединитель разъемный с переходом на наружную резьбу 1 1/4"/50</t>
  </si>
  <si>
    <t>Соединитель разъемный с переходом на наружную резьбу 1"/40</t>
  </si>
  <si>
    <t>Соединитель разъемный с переходом на наружную резьбу 3/4"/32</t>
  </si>
  <si>
    <t>Соединитель разъемный с переходом на наружную резьбу 1/2"/25</t>
  </si>
  <si>
    <t>Соединитель разъемный с переходом на наружную резьбу 1/2"/20</t>
  </si>
  <si>
    <t>Втулка под фланец ПЭ DN100</t>
  </si>
  <si>
    <t>Фланец стальной свободный для труб DN110</t>
  </si>
  <si>
    <t>Фланец стальной для труб DN100</t>
  </si>
  <si>
    <t>Запорно-регулирующая арматура для трубопроводов</t>
  </si>
  <si>
    <t>Задвижка клиновая DN100</t>
  </si>
  <si>
    <t>Клапан обратный шаровый фланцевый DN100</t>
  </si>
  <si>
    <t>Клапан обратный 1"</t>
  </si>
  <si>
    <t>Кран шаровый латунный 2"</t>
  </si>
  <si>
    <t>Кран шаровый латунный 1 1/2"</t>
  </si>
  <si>
    <t>Кран шаровый латунный 1 1/4"</t>
  </si>
  <si>
    <t>Кран шаровый латунный 1"</t>
  </si>
  <si>
    <t>Кран шаровый латунный 3/4"</t>
  </si>
  <si>
    <t>Кран шаровый латунный 1/2"</t>
  </si>
  <si>
    <t xml:space="preserve">Кран поливочный </t>
  </si>
  <si>
    <t>Изоляция трубопроводов диаметром 75 мм изделиями из вспененного полиэтилена ( "Термофлекс"): трубками</t>
  </si>
  <si>
    <t>Гидравлическое испытание трубопроводов систем отопления, водопровода и горячего водоснабжения диаметром: до 100 мм</t>
  </si>
  <si>
    <t>4.4</t>
  </si>
  <si>
    <t>4.8</t>
  </si>
  <si>
    <t>5.3</t>
  </si>
  <si>
    <t>5.4</t>
  </si>
  <si>
    <t>5.5</t>
  </si>
  <si>
    <t>5.6</t>
  </si>
  <si>
    <t>5.7</t>
  </si>
  <si>
    <t>5.8</t>
  </si>
  <si>
    <t>5.9</t>
  </si>
  <si>
    <t>Промывка, испытания</t>
  </si>
  <si>
    <t>Водомерный узел</t>
  </si>
  <si>
    <t>Патрубок ПФГ 100</t>
  </si>
  <si>
    <t>Стяжка, DN=100 мм</t>
  </si>
  <si>
    <t>Колено УФ 100</t>
  </si>
  <si>
    <t>Патрубок для счетчика (ПДС) DN65</t>
  </si>
  <si>
    <t>Комбинированный счетчик DN65/20</t>
  </si>
  <si>
    <t>Патрубок после счетчика (ППС) DN65</t>
  </si>
  <si>
    <t>Клапан обратный DN100</t>
  </si>
  <si>
    <t>Переход ПФ 100-65</t>
  </si>
  <si>
    <t>Фильтр DN100 мм (патрубок вместо фильтра)</t>
  </si>
  <si>
    <t>Подводка для воды сталь 1/2" НР 40 см</t>
  </si>
  <si>
    <t>Подводка для воды сталь 1/2" г/ш 120 см</t>
  </si>
  <si>
    <t>Оборудование</t>
  </si>
  <si>
    <t>Насосная установка Antarus 3 MLH1-40/GPRS Q=17/14 м.куб/ч H=25,36 м</t>
  </si>
  <si>
    <t>Водоразборный кран со штуцером d25</t>
  </si>
  <si>
    <t>Монтаж насосных установок</t>
  </si>
  <si>
    <t>Установка водомерных узлов, поставляемых на место монтажа собранными в блоки, с обводной линией диаметром ввода: до 100 мм, диаметром водомера до 65 мм</t>
  </si>
  <si>
    <t>Вид работ: устройство горячего водоснабжения Т3, Т4</t>
  </si>
  <si>
    <t>Тройник переходной 75х50х75</t>
  </si>
  <si>
    <t>Тройник переходной 75х20х75</t>
  </si>
  <si>
    <t>Муфта переходная 75-63</t>
  </si>
  <si>
    <t>Муфта переходная 50-32</t>
  </si>
  <si>
    <t>Муфта переходная 50-40</t>
  </si>
  <si>
    <t>Муфта переходная 63-50</t>
  </si>
  <si>
    <t>Клапан (вентель) регулирующий 3/4"</t>
  </si>
  <si>
    <t>Клапан (вентель) регулирующий 1/2"</t>
  </si>
  <si>
    <t>Обратный клапан 1/2"</t>
  </si>
  <si>
    <t>Воздухоотводчик с отсекающим клапаном 1/2"</t>
  </si>
  <si>
    <t>Термостатический смесительный клапан d25</t>
  </si>
  <si>
    <t>Обратный клапан d25</t>
  </si>
  <si>
    <t>Задвижка клиновая DN50</t>
  </si>
  <si>
    <t>Установка задвижек или клапанов обратных стальных диаметром: 50 мм</t>
  </si>
  <si>
    <t>Фланец стальной для труб DN50</t>
  </si>
  <si>
    <t>Установка фланцевых соединений на стальных трубопроводах диаметром: 50 мм</t>
  </si>
  <si>
    <t>Монтаж водонагревателей электрических накопительных</t>
  </si>
  <si>
    <t>Водонагреватель накопительный</t>
  </si>
  <si>
    <t>Прокладка трубопроводов канализации из полиэтиленовых труб диаметром: 110 мм</t>
  </si>
  <si>
    <t>Труба канализационная из полиэтилена d110</t>
  </si>
  <si>
    <t>Труба канализационная из полиэтилена d50</t>
  </si>
  <si>
    <t>Прокладка трубопроводов канализации из полиэтиленовых труб диаметром: 50 мм</t>
  </si>
  <si>
    <t>Прокладка трубопроводов канализации из стальных водогазопроводных оцинкованных труб диаметром: 32 мм</t>
  </si>
  <si>
    <t>Труба стальная d32х3,2</t>
  </si>
  <si>
    <t>Хомуты крепления труб d110</t>
  </si>
  <si>
    <t>Тройник канализационный 110 90°</t>
  </si>
  <si>
    <t>Тройник канализационный 110 45°</t>
  </si>
  <si>
    <t>Тройник канализационный 50 90°</t>
  </si>
  <si>
    <t>Тройник канализационный 50 45°</t>
  </si>
  <si>
    <t>Тройник канализационный 110х50 45°</t>
  </si>
  <si>
    <t>Тройник канализационный 110х50 90°</t>
  </si>
  <si>
    <t>Крестовина канализационная 110</t>
  </si>
  <si>
    <t>Крестовина канализационная 110х50х50</t>
  </si>
  <si>
    <t>Отвод 110 90°</t>
  </si>
  <si>
    <t>Отвод 110 45°</t>
  </si>
  <si>
    <t>Отвод 50 90°</t>
  </si>
  <si>
    <t>Отвод 50 45°</t>
  </si>
  <si>
    <t>Отвод 32 (сталь)</t>
  </si>
  <si>
    <t>Переход 110х50</t>
  </si>
  <si>
    <t>Заглушка 110</t>
  </si>
  <si>
    <t>Заглушка 50</t>
  </si>
  <si>
    <t>Трап 110</t>
  </si>
  <si>
    <t>Трап 50</t>
  </si>
  <si>
    <t>Ревизия 100</t>
  </si>
  <si>
    <t>Ревизия 50</t>
  </si>
  <si>
    <t>Задвижка DN32</t>
  </si>
  <si>
    <t>Обратный клапан DN32</t>
  </si>
  <si>
    <t>Насос дренажный Grundfos Unilift KP150-Avi</t>
  </si>
  <si>
    <t>Установка водоотведения Sololift 2C-3</t>
  </si>
  <si>
    <t>Установка водоотведения Sololift 2D-2</t>
  </si>
  <si>
    <t>Установка водоотведения Sololift 2WC-3</t>
  </si>
  <si>
    <t>Труба канализационная из НПВХ d110</t>
  </si>
  <si>
    <t>Гибкий переходник DN32</t>
  </si>
  <si>
    <t>Муфта обжимная соединительная d100</t>
  </si>
  <si>
    <t>Труба гофрированная d110 для унитаза</t>
  </si>
  <si>
    <t>Трап чугунный 110</t>
  </si>
  <si>
    <t>Противопожарная муфта РТМК d100</t>
  </si>
  <si>
    <t>Противопожарная муфта РТМК d50</t>
  </si>
  <si>
    <t>Муфты противопожарные</t>
  </si>
  <si>
    <t>Монтаж насосов дренажных и установок водоотведения</t>
  </si>
  <si>
    <t>Муфта обжимная соединительная 100</t>
  </si>
  <si>
    <t>Ревизия 110</t>
  </si>
  <si>
    <t>Прочистка 110</t>
  </si>
  <si>
    <t>Санитарно-техническое оборудование</t>
  </si>
  <si>
    <t>Полотенцесушитель из нержавеющей стали</t>
  </si>
  <si>
    <t>Смеситель для раковины с ограничением подачи воды</t>
  </si>
  <si>
    <t>Смеситель для раковины локтевой</t>
  </si>
  <si>
    <t>Смеситель для мойки</t>
  </si>
  <si>
    <t>Смеситель с лейкой для мойки</t>
  </si>
  <si>
    <t>Смеситель для душа со стационарной душевой стойкой</t>
  </si>
  <si>
    <t>Смеситель (внутренний поливочный кран)</t>
  </si>
  <si>
    <t>Смеситель для слива</t>
  </si>
  <si>
    <t>Умывальник 500х420 керамический с пластмассовым бутылочным сифоном</t>
  </si>
  <si>
    <t>Умывальник 450х330 керамический с пластмассовым бутылочным сифоном</t>
  </si>
  <si>
    <t>Умывальник керамический со смесителем со смесителем и пластмассовым бутылочным сифоном (для инвалидов с поручнями)</t>
  </si>
  <si>
    <t>Поддон душевой эмалированный мелкий со смесителем и пластмассовым бутылочным сифоном</t>
  </si>
  <si>
    <t>Ванна чугунная со смесителем и бутылочным сифоном</t>
  </si>
  <si>
    <t>Унитаз 790х630 тарельчатый керамический с косым выпуском и сливным бачком деталями крепления, сиденьем</t>
  </si>
  <si>
    <t>Унитаз 725х550 тарельчатый керамический с косым выпуском и смывным бачком деталями крепления, сиденьем</t>
  </si>
  <si>
    <t>Унитаз керамический с косым выпуском и смывным бачком деталями крепления, сиденьем (для инвалидов с поручнями)</t>
  </si>
  <si>
    <t>Смеситель для душа с гибкой душевой лейкой</t>
  </si>
  <si>
    <t>Видуар медицинский СБ-2 в комплекте</t>
  </si>
  <si>
    <t>Сифон с разрывом струи d50</t>
  </si>
  <si>
    <t>Монтаж полотенцесушителей</t>
  </si>
  <si>
    <t>Установка смесителей</t>
  </si>
  <si>
    <t>Установка умывальников</t>
  </si>
  <si>
    <t>Установка поддонов душевых, ванн</t>
  </si>
  <si>
    <t>Установка сифонов</t>
  </si>
  <si>
    <t>Установка унитазов</t>
  </si>
  <si>
    <t>Установка муфт противопожарных на трубопроводы</t>
  </si>
  <si>
    <t>Муфта противопожарная ОГНЕЗА ПМ-16 dвн50</t>
  </si>
  <si>
    <t>Муфта противопожарная ОГНЕЗА ПМ-16 dвн40</t>
  </si>
  <si>
    <t>Муфта противопожарная ОГНЕЗА ПМ-16 dвн32</t>
  </si>
  <si>
    <t>Муфта противопожарная ОГНЕЗА ПМ-16 dвн25</t>
  </si>
  <si>
    <t>5.10</t>
  </si>
  <si>
    <t>5.11</t>
  </si>
  <si>
    <t>5.12</t>
  </si>
  <si>
    <t>5.13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</si>
  <si>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</si>
  <si>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</si>
  <si>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</si>
  <si>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</si>
  <si>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</si>
  <si>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</si>
  <si>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</si>
  <si>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</si>
  <si>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</si>
  <si>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</si>
  <si>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</si>
  <si>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</si>
  <si>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</si>
  <si>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</si>
  <si>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</si>
  <si>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</si>
  <si>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</si>
  <si>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</si>
  <si>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</si>
  <si>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</si>
  <si>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8.2</t>
  </si>
  <si>
    <t>8.3</t>
  </si>
  <si>
    <t>8.4</t>
  </si>
  <si>
    <t>8.5</t>
  </si>
  <si>
    <t>8.6</t>
  </si>
  <si>
    <t>8.7</t>
  </si>
  <si>
    <t>8.8</t>
  </si>
  <si>
    <t>8.9</t>
  </si>
  <si>
    <t>9.2</t>
  </si>
  <si>
    <t>9.3</t>
  </si>
  <si>
    <t>9.4</t>
  </si>
  <si>
    <t>9.5</t>
  </si>
  <si>
    <t>9.6</t>
  </si>
  <si>
    <t>9.7</t>
  </si>
  <si>
    <t>9.8</t>
  </si>
  <si>
    <t>9.9</t>
  </si>
  <si>
    <t>10.1</t>
  </si>
  <si>
    <t>10.2</t>
  </si>
  <si>
    <t>Испытания</t>
  </si>
  <si>
    <t>Испытания внутренней канализации методом пролива.</t>
  </si>
  <si>
    <t>Испытание систем</t>
  </si>
  <si>
    <t>1.11</t>
  </si>
  <si>
    <t>1.12</t>
  </si>
  <si>
    <t>1.13</t>
  </si>
  <si>
    <t>1.14</t>
  </si>
  <si>
    <t>1.15</t>
  </si>
  <si>
    <t>1.16</t>
  </si>
  <si>
    <t>1.17</t>
  </si>
  <si>
    <t>Прокладка трубопроводов стальных в/г оцинкованных DN100</t>
  </si>
  <si>
    <t>Прокладка трубопроводов полипропиленовых d75х12,5</t>
  </si>
  <si>
    <t>5.14</t>
  </si>
  <si>
    <t>7.13</t>
  </si>
  <si>
    <t>Гидравлическое испытание трубопроводов систем горячего водоснабжения диаметром: до 100 мм</t>
  </si>
  <si>
    <t>Угольник 90° d20 с переходом на внутреннюю резьбу</t>
  </si>
  <si>
    <t>Кран шаровый латунный 2 1/2"</t>
  </si>
  <si>
    <t>6.14</t>
  </si>
  <si>
    <t>8.10</t>
  </si>
  <si>
    <t>3.13</t>
  </si>
  <si>
    <t>Проверка на герметичность методом пролива воды</t>
  </si>
  <si>
    <t>Слив-перелив</t>
  </si>
  <si>
    <t>Гидравлическое испытание трубопроводов систем отопления, водопровода и горячего водоснабжения диаметром: до 50 мм</t>
  </si>
  <si>
    <t>Гидравлическое испытание трубопроводов систем горячего водоснабжения диаметром: до 50 мм</t>
  </si>
  <si>
    <t>Установка вентилей, кранов проходных на трубопроводах из полипропиленовых труб</t>
  </si>
  <si>
    <t>Объект: «Детское образовательное учреждение на 325 мест с бассейном», расположенное по адресу Ленинградская область, Всеволожский муниципальной район, Бугровское сельское поселение, поселок Бугры, массив Центральное (кадастровый номер участка 47:07:0713003:915).</t>
  </si>
  <si>
    <t>Договорная цена</t>
  </si>
  <si>
    <t>цена поставки</t>
  </si>
  <si>
    <t>Итого</t>
  </si>
  <si>
    <t>в том числе НДС 20%</t>
  </si>
  <si>
    <t>Цена за ед.изм., руб.</t>
  </si>
  <si>
    <t>материалы</t>
  </si>
  <si>
    <t>работа</t>
  </si>
  <si>
    <t>Общая стоимость, руб.</t>
  </si>
  <si>
    <t>Итого по разделам:</t>
  </si>
  <si>
    <t>11</t>
  </si>
  <si>
    <t>11.1</t>
  </si>
  <si>
    <t>11.2</t>
  </si>
  <si>
    <t>11.3</t>
  </si>
  <si>
    <t>11.4</t>
  </si>
  <si>
    <t>11.5</t>
  </si>
  <si>
    <t>11.6</t>
  </si>
  <si>
    <t>11.7</t>
  </si>
  <si>
    <t>11.8</t>
  </si>
  <si>
    <t>12</t>
  </si>
  <si>
    <t>12.1</t>
  </si>
  <si>
    <t>13</t>
  </si>
  <si>
    <t>13.1</t>
  </si>
  <si>
    <t>13.2</t>
  </si>
  <si>
    <t>13.3</t>
  </si>
  <si>
    <t>13.4</t>
  </si>
  <si>
    <t>14</t>
  </si>
  <si>
    <t>15</t>
  </si>
  <si>
    <t>Прокладка трубопроводов водоснабжения из напорных полипропиленовых труб наружным диаметром до:20 мм</t>
  </si>
  <si>
    <t>Прокладка трубопроводов водоснабжения из напорных полипропиленовых труб наружным диаметром: 25мм</t>
  </si>
  <si>
    <t>Прокладка трубопроводов водоснабжения из напорных полипропиленовых труб наружным диаметром: 32мм</t>
  </si>
  <si>
    <t>Изоляция трубопроводов изделиями из вспененного полиэтилена ("Термофлекс"): трубками</t>
  </si>
  <si>
    <t>Приложение № 1</t>
  </si>
  <si>
    <t>ОРГАНИЗАЦИЯ</t>
  </si>
  <si>
    <t>НАИМЕНОВАНИЕ</t>
  </si>
  <si>
    <t>Прокладка трубопроводов водоснабжения из напорных полипропиленовых труб наружным диаметром: 40мм</t>
  </si>
  <si>
    <t>Прокладка трубопроводов водоснабжения из напорных полипропиленовых труб наружным диаметром:  50мм</t>
  </si>
  <si>
    <t>Прокладка трубопроводов водоснабжения из напорных полипропиленовых труб наружным диаметром: 63 мм</t>
  </si>
  <si>
    <t>Прокладка трубопроводов водоснабжения из напорных полипропиленовых труб наружным диаметром: 75 мм</t>
  </si>
  <si>
    <t>Прокладка трубопроводов водоснабжения из напорных полипропиленовых труб наружным диаметром: 90 мм</t>
  </si>
  <si>
    <t>Прокладка трубопроводов водоснабжения из напорных полипропиленовых труб наружным диаметром: 50 мм</t>
  </si>
  <si>
    <t>Прокладка трубопроводов водоснабжения из напорных полипропиленовых труб наружным диаметром: 40 мм</t>
  </si>
  <si>
    <t>Прокладка трубопроводов водоснабжения из напорных полипропиленовых труб наружным диаметром: 20 мм</t>
  </si>
  <si>
    <t>Устройство канализации бытовой К1, производственной К3, К3Н</t>
  </si>
  <si>
    <t>Раздел 1</t>
  </si>
  <si>
    <t>Итого по разделу 1:</t>
  </si>
  <si>
    <t>Устройство внутреннего водостока К2</t>
  </si>
  <si>
    <t>Раздел 2</t>
  </si>
  <si>
    <t>Итого по разделу 2:</t>
  </si>
  <si>
    <t>Итого по разделу 3:</t>
  </si>
  <si>
    <t>Всего:</t>
  </si>
  <si>
    <t>Итого по всем разделам:</t>
  </si>
  <si>
    <t>10.3</t>
  </si>
  <si>
    <t>10.4</t>
  </si>
  <si>
    <t>10.5</t>
  </si>
  <si>
    <t>10.6</t>
  </si>
  <si>
    <t>10.7</t>
  </si>
  <si>
    <t>10.8</t>
  </si>
  <si>
    <t>10.9</t>
  </si>
  <si>
    <t>12.2</t>
  </si>
  <si>
    <t>14.1</t>
  </si>
  <si>
    <t>14.2</t>
  </si>
  <si>
    <t>14.3</t>
  </si>
  <si>
    <t>Вид работ: устройство канализации бытовой К1, производственной К3, К3Н</t>
  </si>
  <si>
    <t>КОММЕРЧЕСКОЕ ПРЕДЛОЖЕНИЕ № 1</t>
  </si>
  <si>
    <t>КОММЕРЧЕСКОЕ ПРЕДЛОЖЕНИЕ № 2</t>
  </si>
  <si>
    <t>КОММЕРЧЕСКОЕ ПРЕДЛОЖЕНИЕ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</si>
</sst>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25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2" fontId="6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right" vertical="center" wrapText="1"/>
    </xf>
    <xf numFmtId="0" fontId="11" fillId="0" borderId="0" xfId="0" applyFont="1" applyBorder="1"/>
    <xf numFmtId="0" fontId="12" fillId="0" borderId="0" xfId="0" applyFont="1" applyBorder="1" applyAlignment="1">
      <alignment horizontal="right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0" xfId="0" applyFont="1" applyAlignment="1">
      <alignment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4" fontId="5" fillId="0" borderId="36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3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37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5" fillId="0" borderId="36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9" fontId="13" fillId="0" borderId="46" xfId="0" applyNumberFormat="1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4" fontId="13" fillId="0" borderId="4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" fontId="2" fillId="0" borderId="5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vertical="center" wrapText="1"/>
    </xf>
    <xf numFmtId="0" fontId="1" fillId="0" borderId="5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0" fontId="4" fillId="0" borderId="54" xfId="0" applyFont="1" applyBorder="1" applyAlignment="1">
      <alignment vertical="center" wrapText="1"/>
    </xf>
    <xf numFmtId="0" fontId="6" fillId="0" borderId="54" xfId="0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4" fontId="4" fillId="0" borderId="32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47" xfId="0" applyFont="1" applyFill="1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2" fillId="0" borderId="25" xfId="0" applyFont="1" applyFill="1" applyBorder="1" applyAlignment="1">
      <alignment horizontal="center" vertical="center"/>
    </xf>
    <xf numFmtId="49" fontId="13" fillId="0" borderId="46" xfId="0" applyNumberFormat="1" applyFont="1" applyBorder="1" applyAlignment="1">
      <alignment horizontal="center" vertical="center" wrapText="1"/>
    </xf>
    <xf numFmtId="49" fontId="13" fillId="0" borderId="47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0" fontId="13" fillId="0" borderId="47" xfId="0" applyFont="1" applyBorder="1" applyAlignment="1">
      <alignment horizontal="center" vertical="center" wrapText="1"/>
    </xf>
    <xf numFmtId="4" fontId="13" fillId="0" borderId="4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4" fontId="1" fillId="0" borderId="44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4" fontId="2" fillId="0" borderId="45" xfId="0" applyNumberFormat="1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12B4AF93-C6E2-454D-82E8-33685BB46FB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09F4-C2F7-4214-A923-BCA56CF8F578}">
  <sheetPr>
    <pageSetUpPr fitToPage="1"/>
  </sheetPr>
  <dimension ref="A1:I167"/>
  <sheetViews>
    <sheetView tabSelected="1" view="pageBreakPreview" topLeftCell="A82" zoomScaleNormal="100" zoomScaleSheetLayoutView="100" workbookViewId="0">
      <selection activeCell="D104" sqref="D104"/>
    </sheetView>
  </sheetViews>
  <sheetFormatPr defaultColWidth="9.140625" defaultRowHeight="15" x14ac:dyDescent="0.25"/>
  <cols>
    <col min="1" max="1" width="6" style="1" customWidth="1"/>
    <col min="2" max="2" width="15.28515625" style="4" customWidth="1"/>
    <col min="3" max="3" width="57" style="1" customWidth="1"/>
    <col min="4" max="4" width="8.85546875" style="1" customWidth="1"/>
    <col min="5" max="5" width="12" style="1" customWidth="1"/>
    <col min="6" max="6" width="13.140625" style="2" customWidth="1"/>
    <col min="7" max="7" width="11.42578125" style="2" customWidth="1"/>
    <col min="8" max="8" width="14" style="2" customWidth="1"/>
    <col min="9" max="9" width="14.85546875" style="2" customWidth="1"/>
    <col min="10" max="16384" width="9.140625" style="2"/>
  </cols>
  <sheetData>
    <row r="1" spans="1:9" x14ac:dyDescent="0.25">
      <c r="F1" s="232" t="s">
        <v>407</v>
      </c>
      <c r="G1" s="232"/>
      <c r="H1" s="232"/>
      <c r="I1" s="232"/>
    </row>
    <row r="2" spans="1:9" x14ac:dyDescent="0.25">
      <c r="A2" s="233" t="s">
        <v>408</v>
      </c>
      <c r="B2" s="233"/>
      <c r="C2" s="1" t="s">
        <v>409</v>
      </c>
      <c r="F2" s="232"/>
      <c r="G2" s="232"/>
      <c r="H2" s="232"/>
      <c r="I2" s="232"/>
    </row>
    <row r="3" spans="1:9" ht="27.75" x14ac:dyDescent="0.4">
      <c r="A3" s="6"/>
      <c r="B3" s="6"/>
      <c r="C3" s="6"/>
      <c r="E3" s="5"/>
    </row>
    <row r="4" spans="1:9" ht="27.75" x14ac:dyDescent="0.4">
      <c r="A4" s="6"/>
      <c r="B4" s="6"/>
      <c r="C4" s="6"/>
      <c r="E4" s="5"/>
    </row>
    <row r="5" spans="1:9" ht="27.75" x14ac:dyDescent="0.4">
      <c r="A5" s="6"/>
      <c r="B5" s="6"/>
      <c r="C5" s="6"/>
      <c r="E5" s="5"/>
    </row>
    <row r="6" spans="1:9" ht="27.75" x14ac:dyDescent="0.4">
      <c r="A6" s="6"/>
      <c r="B6" s="6"/>
      <c r="C6" s="238" t="s">
        <v>439</v>
      </c>
      <c r="D6" s="239"/>
      <c r="E6" s="239"/>
      <c r="F6" s="239"/>
      <c r="G6" s="239"/>
      <c r="H6" s="239"/>
    </row>
    <row r="7" spans="1:9" ht="27.75" x14ac:dyDescent="0.4">
      <c r="A7" s="6"/>
      <c r="B7" s="6"/>
      <c r="C7" s="6"/>
      <c r="E7" s="5"/>
    </row>
    <row r="8" spans="1:9" ht="18" customHeight="1" x14ac:dyDescent="0.25">
      <c r="A8" s="240" t="s">
        <v>375</v>
      </c>
      <c r="B8" s="240"/>
      <c r="C8" s="240"/>
      <c r="D8" s="240"/>
      <c r="E8" s="240"/>
      <c r="F8" s="240"/>
      <c r="G8" s="240"/>
      <c r="H8" s="240"/>
      <c r="I8" s="240"/>
    </row>
    <row r="9" spans="1:9" ht="19.5" customHeight="1" x14ac:dyDescent="0.25">
      <c r="A9" s="240"/>
      <c r="B9" s="240"/>
      <c r="C9" s="240"/>
      <c r="D9" s="240"/>
      <c r="E9" s="240"/>
      <c r="F9" s="240"/>
      <c r="G9" s="240"/>
      <c r="H9" s="240"/>
      <c r="I9" s="240"/>
    </row>
    <row r="10" spans="1:9" ht="27.75" customHeight="1" x14ac:dyDescent="0.25">
      <c r="A10" s="240"/>
      <c r="B10" s="240"/>
      <c r="C10" s="240"/>
      <c r="D10" s="240"/>
      <c r="E10" s="240"/>
      <c r="F10" s="240"/>
      <c r="G10" s="240"/>
      <c r="H10" s="240"/>
      <c r="I10" s="240"/>
    </row>
    <row r="11" spans="1:9" ht="15" customHeight="1" x14ac:dyDescent="0.25">
      <c r="A11" s="233"/>
      <c r="B11" s="233"/>
      <c r="C11" s="233"/>
      <c r="D11" s="233"/>
      <c r="E11" s="233"/>
      <c r="F11" s="237"/>
      <c r="G11" s="237"/>
      <c r="H11" s="237"/>
    </row>
    <row r="12" spans="1:9" ht="22.5" customHeight="1" thickBot="1" x14ac:dyDescent="0.3">
      <c r="A12" s="241" t="s">
        <v>72</v>
      </c>
      <c r="B12" s="241"/>
      <c r="C12" s="241"/>
      <c r="D12" s="241"/>
      <c r="E12" s="241"/>
    </row>
    <row r="13" spans="1:9" s="3" customFormat="1" ht="15" customHeight="1" thickBot="1" x14ac:dyDescent="0.3">
      <c r="A13" s="242" t="s">
        <v>0</v>
      </c>
      <c r="B13" s="50" t="s">
        <v>1</v>
      </c>
      <c r="C13" s="242" t="s">
        <v>2</v>
      </c>
      <c r="D13" s="242" t="s">
        <v>3</v>
      </c>
      <c r="E13" s="242" t="s">
        <v>4</v>
      </c>
      <c r="F13" s="234" t="s">
        <v>380</v>
      </c>
      <c r="G13" s="235"/>
      <c r="H13" s="236" t="s">
        <v>383</v>
      </c>
      <c r="I13" s="235"/>
    </row>
    <row r="14" spans="1:9" ht="15.75" thickBot="1" x14ac:dyDescent="0.3">
      <c r="A14" s="243"/>
      <c r="B14" s="49" t="s">
        <v>5</v>
      </c>
      <c r="C14" s="243"/>
      <c r="D14" s="243"/>
      <c r="E14" s="244"/>
      <c r="F14" s="73" t="s">
        <v>381</v>
      </c>
      <c r="G14" s="73" t="s">
        <v>382</v>
      </c>
      <c r="H14" s="118" t="s">
        <v>381</v>
      </c>
      <c r="I14" s="73" t="s">
        <v>382</v>
      </c>
    </row>
    <row r="15" spans="1:9" s="58" customFormat="1" ht="12.75" thickBot="1" x14ac:dyDescent="0.3">
      <c r="A15" s="114">
        <v>1</v>
      </c>
      <c r="B15" s="115">
        <v>2</v>
      </c>
      <c r="C15" s="115">
        <v>3</v>
      </c>
      <c r="D15" s="116">
        <v>4</v>
      </c>
      <c r="E15" s="117">
        <v>5</v>
      </c>
      <c r="F15" s="164">
        <v>6</v>
      </c>
      <c r="G15" s="165">
        <v>7</v>
      </c>
      <c r="H15" s="164">
        <v>8</v>
      </c>
      <c r="I15" s="166">
        <v>9</v>
      </c>
    </row>
    <row r="16" spans="1:9" ht="18.75" customHeight="1" x14ac:dyDescent="0.25">
      <c r="A16" s="120"/>
      <c r="B16" s="121"/>
      <c r="C16" s="168" t="s">
        <v>196</v>
      </c>
      <c r="D16" s="122"/>
      <c r="E16" s="123"/>
      <c r="F16" s="124"/>
      <c r="G16" s="125"/>
      <c r="H16" s="124"/>
      <c r="I16" s="125"/>
    </row>
    <row r="17" spans="1:9" ht="63" x14ac:dyDescent="0.25">
      <c r="A17" s="59">
        <v>1</v>
      </c>
      <c r="B17" s="60" t="s">
        <v>376</v>
      </c>
      <c r="C17" s="159" t="s">
        <v>212</v>
      </c>
      <c r="D17" s="62" t="s">
        <v>11</v>
      </c>
      <c r="E17" s="63">
        <v>1</v>
      </c>
      <c r="F17" s="55"/>
      <c r="G17" s="91">
        <v>0</v>
      </c>
      <c r="H17" s="92"/>
      <c r="I17" s="91">
        <f>E17*G17</f>
        <v>0</v>
      </c>
    </row>
    <row r="18" spans="1:9" ht="15.75" x14ac:dyDescent="0.25">
      <c r="A18" s="64" t="s">
        <v>22</v>
      </c>
      <c r="B18" s="51" t="s">
        <v>377</v>
      </c>
      <c r="C18" s="160" t="s">
        <v>197</v>
      </c>
      <c r="D18" s="53" t="s">
        <v>11</v>
      </c>
      <c r="E18" s="54">
        <v>1</v>
      </c>
      <c r="F18" s="88">
        <v>0</v>
      </c>
      <c r="G18" s="56"/>
      <c r="H18" s="88">
        <f>E18*F18</f>
        <v>0</v>
      </c>
      <c r="I18" s="94"/>
    </row>
    <row r="19" spans="1:9" ht="15.75" x14ac:dyDescent="0.25">
      <c r="A19" s="64" t="s">
        <v>23</v>
      </c>
      <c r="B19" s="51" t="s">
        <v>377</v>
      </c>
      <c r="C19" s="160" t="s">
        <v>198</v>
      </c>
      <c r="D19" s="53" t="s">
        <v>11</v>
      </c>
      <c r="E19" s="54">
        <v>1</v>
      </c>
      <c r="F19" s="55">
        <v>0</v>
      </c>
      <c r="G19" s="94"/>
      <c r="H19" s="55">
        <f>E19*F19</f>
        <v>0</v>
      </c>
      <c r="I19" s="94"/>
    </row>
    <row r="20" spans="1:9" ht="15.75" x14ac:dyDescent="0.25">
      <c r="A20" s="64" t="s">
        <v>71</v>
      </c>
      <c r="B20" s="51" t="s">
        <v>377</v>
      </c>
      <c r="C20" s="160" t="s">
        <v>199</v>
      </c>
      <c r="D20" s="53" t="s">
        <v>11</v>
      </c>
      <c r="E20" s="54">
        <v>1</v>
      </c>
      <c r="F20" s="55">
        <v>0</v>
      </c>
      <c r="G20" s="94"/>
      <c r="H20" s="55">
        <f t="shared" ref="H20:H27" si="0">E20*F20</f>
        <v>0</v>
      </c>
      <c r="I20" s="94"/>
    </row>
    <row r="21" spans="1:9" ht="15.75" x14ac:dyDescent="0.25">
      <c r="A21" s="64" t="s">
        <v>70</v>
      </c>
      <c r="B21" s="51" t="s">
        <v>377</v>
      </c>
      <c r="C21" s="160" t="s">
        <v>174</v>
      </c>
      <c r="D21" s="53" t="s">
        <v>11</v>
      </c>
      <c r="E21" s="54">
        <v>2</v>
      </c>
      <c r="F21" s="55">
        <v>0</v>
      </c>
      <c r="G21" s="94"/>
      <c r="H21" s="55">
        <f t="shared" si="0"/>
        <v>0</v>
      </c>
      <c r="I21" s="94"/>
    </row>
    <row r="22" spans="1:9" ht="15.75" x14ac:dyDescent="0.25">
      <c r="A22" s="64" t="s">
        <v>69</v>
      </c>
      <c r="B22" s="51" t="s">
        <v>377</v>
      </c>
      <c r="C22" s="160" t="s">
        <v>200</v>
      </c>
      <c r="D22" s="53" t="s">
        <v>11</v>
      </c>
      <c r="E22" s="54">
        <v>1</v>
      </c>
      <c r="F22" s="55">
        <v>0</v>
      </c>
      <c r="G22" s="94"/>
      <c r="H22" s="55">
        <f t="shared" si="0"/>
        <v>0</v>
      </c>
      <c r="I22" s="94"/>
    </row>
    <row r="23" spans="1:9" ht="15.75" x14ac:dyDescent="0.25">
      <c r="A23" s="64" t="s">
        <v>68</v>
      </c>
      <c r="B23" s="51" t="s">
        <v>377</v>
      </c>
      <c r="C23" s="160" t="s">
        <v>201</v>
      </c>
      <c r="D23" s="53" t="s">
        <v>11</v>
      </c>
      <c r="E23" s="54">
        <v>1</v>
      </c>
      <c r="F23" s="55">
        <v>0</v>
      </c>
      <c r="G23" s="94"/>
      <c r="H23" s="55">
        <f t="shared" si="0"/>
        <v>0</v>
      </c>
      <c r="I23" s="94"/>
    </row>
    <row r="24" spans="1:9" ht="15.75" x14ac:dyDescent="0.25">
      <c r="A24" s="64" t="s">
        <v>67</v>
      </c>
      <c r="B24" s="51" t="s">
        <v>377</v>
      </c>
      <c r="C24" s="160" t="s">
        <v>202</v>
      </c>
      <c r="D24" s="53" t="s">
        <v>11</v>
      </c>
      <c r="E24" s="54">
        <v>1</v>
      </c>
      <c r="F24" s="55">
        <v>0</v>
      </c>
      <c r="G24" s="94"/>
      <c r="H24" s="55">
        <f t="shared" si="0"/>
        <v>0</v>
      </c>
      <c r="I24" s="94"/>
    </row>
    <row r="25" spans="1:9" ht="15.75" x14ac:dyDescent="0.25">
      <c r="A25" s="64" t="s">
        <v>66</v>
      </c>
      <c r="B25" s="51" t="s">
        <v>377</v>
      </c>
      <c r="C25" s="160" t="s">
        <v>203</v>
      </c>
      <c r="D25" s="53" t="s">
        <v>11</v>
      </c>
      <c r="E25" s="54">
        <v>1</v>
      </c>
      <c r="F25" s="55">
        <v>0</v>
      </c>
      <c r="G25" s="94"/>
      <c r="H25" s="55">
        <f t="shared" si="0"/>
        <v>0</v>
      </c>
      <c r="I25" s="94"/>
    </row>
    <row r="26" spans="1:9" ht="15.75" x14ac:dyDescent="0.25">
      <c r="A26" s="64" t="s">
        <v>65</v>
      </c>
      <c r="B26" s="51" t="s">
        <v>377</v>
      </c>
      <c r="C26" s="160" t="s">
        <v>204</v>
      </c>
      <c r="D26" s="53" t="s">
        <v>11</v>
      </c>
      <c r="E26" s="54">
        <v>2</v>
      </c>
      <c r="F26" s="55">
        <v>0</v>
      </c>
      <c r="G26" s="94"/>
      <c r="H26" s="55">
        <f t="shared" si="0"/>
        <v>0</v>
      </c>
      <c r="I26" s="94"/>
    </row>
    <row r="27" spans="1:9" ht="15.75" x14ac:dyDescent="0.25">
      <c r="A27" s="64" t="s">
        <v>64</v>
      </c>
      <c r="B27" s="51" t="s">
        <v>377</v>
      </c>
      <c r="C27" s="160" t="s">
        <v>205</v>
      </c>
      <c r="D27" s="53" t="s">
        <v>11</v>
      </c>
      <c r="E27" s="54">
        <v>1</v>
      </c>
      <c r="F27" s="55">
        <v>0</v>
      </c>
      <c r="G27" s="94"/>
      <c r="H27" s="55">
        <f t="shared" si="0"/>
        <v>0</v>
      </c>
      <c r="I27" s="56"/>
    </row>
    <row r="28" spans="1:9" ht="18.75" customHeight="1" x14ac:dyDescent="0.25">
      <c r="A28" s="83"/>
      <c r="B28" s="84"/>
      <c r="C28" s="169" t="s">
        <v>63</v>
      </c>
      <c r="D28" s="85"/>
      <c r="E28" s="86"/>
      <c r="F28" s="55"/>
      <c r="G28" s="94"/>
      <c r="H28" s="55"/>
      <c r="I28" s="94"/>
    </row>
    <row r="29" spans="1:9" ht="31.5" x14ac:dyDescent="0.25">
      <c r="A29" s="59">
        <v>1</v>
      </c>
      <c r="B29" s="60" t="s">
        <v>376</v>
      </c>
      <c r="C29" s="159" t="s">
        <v>360</v>
      </c>
      <c r="D29" s="62" t="s">
        <v>74</v>
      </c>
      <c r="E29" s="90">
        <v>10.19</v>
      </c>
      <c r="F29" s="55"/>
      <c r="G29" s="91">
        <v>0</v>
      </c>
      <c r="H29" s="92"/>
      <c r="I29" s="91">
        <f>E29*G29</f>
        <v>0</v>
      </c>
    </row>
    <row r="30" spans="1:9" ht="15.75" x14ac:dyDescent="0.25">
      <c r="A30" s="64" t="s">
        <v>22</v>
      </c>
      <c r="B30" s="51" t="s">
        <v>377</v>
      </c>
      <c r="C30" s="160" t="s">
        <v>73</v>
      </c>
      <c r="D30" s="53" t="s">
        <v>8</v>
      </c>
      <c r="E30" s="68">
        <v>10.19</v>
      </c>
      <c r="F30" s="55"/>
      <c r="G30" s="94"/>
      <c r="H30" s="55"/>
      <c r="I30" s="94"/>
    </row>
    <row r="31" spans="1:9" customFormat="1" ht="15.75" x14ac:dyDescent="0.25">
      <c r="A31" s="64" t="s">
        <v>23</v>
      </c>
      <c r="B31" s="51" t="s">
        <v>377</v>
      </c>
      <c r="C31" s="161" t="s">
        <v>147</v>
      </c>
      <c r="D31" s="53" t="s">
        <v>11</v>
      </c>
      <c r="E31" s="54">
        <v>3</v>
      </c>
      <c r="F31" s="88">
        <v>0</v>
      </c>
      <c r="G31" s="56"/>
      <c r="H31" s="88">
        <f>E31*F31</f>
        <v>0</v>
      </c>
      <c r="I31" s="56"/>
    </row>
    <row r="32" spans="1:9" customFormat="1" ht="15.75" x14ac:dyDescent="0.25">
      <c r="A32" s="64" t="s">
        <v>71</v>
      </c>
      <c r="B32" s="51" t="s">
        <v>377</v>
      </c>
      <c r="C32" s="161" t="s">
        <v>135</v>
      </c>
      <c r="D32" s="53" t="s">
        <v>11</v>
      </c>
      <c r="E32" s="54">
        <v>2</v>
      </c>
      <c r="F32" s="55">
        <v>0</v>
      </c>
      <c r="G32" s="94"/>
      <c r="H32" s="55">
        <f>E32*F32</f>
        <v>0</v>
      </c>
      <c r="I32" s="94"/>
    </row>
    <row r="33" spans="1:9" customFormat="1" ht="15.75" x14ac:dyDescent="0.25">
      <c r="A33" s="64" t="s">
        <v>70</v>
      </c>
      <c r="B33" s="51" t="s">
        <v>377</v>
      </c>
      <c r="C33" s="161" t="s">
        <v>136</v>
      </c>
      <c r="D33" s="53" t="s">
        <v>11</v>
      </c>
      <c r="E33" s="54">
        <v>2</v>
      </c>
      <c r="F33" s="55">
        <v>0</v>
      </c>
      <c r="G33" s="94"/>
      <c r="H33" s="55">
        <f>E33*F33</f>
        <v>0</v>
      </c>
      <c r="I33" s="94"/>
    </row>
    <row r="34" spans="1:9" customFormat="1" ht="15.75" x14ac:dyDescent="0.25">
      <c r="A34" s="64" t="s">
        <v>69</v>
      </c>
      <c r="B34" s="51" t="s">
        <v>377</v>
      </c>
      <c r="C34" s="161" t="s">
        <v>126</v>
      </c>
      <c r="D34" s="53" t="s">
        <v>11</v>
      </c>
      <c r="E34" s="54">
        <v>7</v>
      </c>
      <c r="F34" s="55">
        <v>0</v>
      </c>
      <c r="G34" s="94"/>
      <c r="H34" s="55">
        <f t="shared" ref="H34:H40" si="1">E34*F34</f>
        <v>0</v>
      </c>
      <c r="I34" s="56"/>
    </row>
    <row r="35" spans="1:9" ht="15.75" x14ac:dyDescent="0.25">
      <c r="A35" s="64" t="s">
        <v>68</v>
      </c>
      <c r="B35" s="51" t="s">
        <v>377</v>
      </c>
      <c r="C35" s="160" t="s">
        <v>100</v>
      </c>
      <c r="D35" s="53" t="s">
        <v>11</v>
      </c>
      <c r="E35" s="54">
        <v>9</v>
      </c>
      <c r="F35" s="55">
        <v>0</v>
      </c>
      <c r="G35" s="94"/>
      <c r="H35" s="55">
        <f t="shared" si="1"/>
        <v>0</v>
      </c>
      <c r="I35" s="94"/>
    </row>
    <row r="36" spans="1:9" ht="15.75" x14ac:dyDescent="0.25">
      <c r="A36" s="64" t="s">
        <v>67</v>
      </c>
      <c r="B36" s="51" t="s">
        <v>377</v>
      </c>
      <c r="C36" s="161" t="s">
        <v>174</v>
      </c>
      <c r="D36" s="53" t="s">
        <v>11</v>
      </c>
      <c r="E36" s="54">
        <v>4</v>
      </c>
      <c r="F36" s="55">
        <v>0</v>
      </c>
      <c r="G36" s="94"/>
      <c r="H36" s="55">
        <f t="shared" si="1"/>
        <v>0</v>
      </c>
      <c r="I36" s="94"/>
    </row>
    <row r="37" spans="1:9" ht="15.75" x14ac:dyDescent="0.25">
      <c r="A37" s="64" t="s">
        <v>66</v>
      </c>
      <c r="B37" s="51" t="s">
        <v>377</v>
      </c>
      <c r="C37" s="161" t="s">
        <v>175</v>
      </c>
      <c r="D37" s="53" t="s">
        <v>11</v>
      </c>
      <c r="E37" s="54">
        <v>1</v>
      </c>
      <c r="F37" s="55">
        <v>0</v>
      </c>
      <c r="G37" s="94"/>
      <c r="H37" s="55">
        <f t="shared" si="1"/>
        <v>0</v>
      </c>
      <c r="I37" s="94"/>
    </row>
    <row r="38" spans="1:9" ht="15.75" x14ac:dyDescent="0.25">
      <c r="A38" s="64" t="s">
        <v>65</v>
      </c>
      <c r="B38" s="51" t="s">
        <v>377</v>
      </c>
      <c r="C38" s="161" t="s">
        <v>170</v>
      </c>
      <c r="D38" s="53" t="s">
        <v>11</v>
      </c>
      <c r="E38" s="54">
        <v>1</v>
      </c>
      <c r="F38" s="55">
        <v>0</v>
      </c>
      <c r="G38" s="94"/>
      <c r="H38" s="55">
        <f t="shared" si="1"/>
        <v>0</v>
      </c>
      <c r="I38" s="94"/>
    </row>
    <row r="39" spans="1:9" ht="15.75" x14ac:dyDescent="0.25">
      <c r="A39" s="64" t="s">
        <v>64</v>
      </c>
      <c r="B39" s="51" t="s">
        <v>377</v>
      </c>
      <c r="C39" s="161" t="s">
        <v>171</v>
      </c>
      <c r="D39" s="53" t="s">
        <v>11</v>
      </c>
      <c r="E39" s="54">
        <v>1</v>
      </c>
      <c r="F39" s="55">
        <v>0</v>
      </c>
      <c r="G39" s="94"/>
      <c r="H39" s="55">
        <f t="shared" si="1"/>
        <v>0</v>
      </c>
      <c r="I39" s="94"/>
    </row>
    <row r="40" spans="1:9" ht="15.75" x14ac:dyDescent="0.25">
      <c r="A40" s="64" t="s">
        <v>353</v>
      </c>
      <c r="B40" s="51" t="s">
        <v>377</v>
      </c>
      <c r="C40" s="161" t="s">
        <v>172</v>
      </c>
      <c r="D40" s="53" t="s">
        <v>11</v>
      </c>
      <c r="E40" s="54">
        <v>10</v>
      </c>
      <c r="F40" s="55">
        <v>0</v>
      </c>
      <c r="G40" s="94"/>
      <c r="H40" s="55">
        <f t="shared" si="1"/>
        <v>0</v>
      </c>
      <c r="I40" s="94"/>
    </row>
    <row r="41" spans="1:9" ht="47.25" x14ac:dyDescent="0.25">
      <c r="A41" s="59" t="s">
        <v>7</v>
      </c>
      <c r="B41" s="60" t="s">
        <v>376</v>
      </c>
      <c r="C41" s="159" t="s">
        <v>414</v>
      </c>
      <c r="D41" s="62" t="s">
        <v>8</v>
      </c>
      <c r="E41" s="90">
        <v>20.100000000000001</v>
      </c>
      <c r="F41" s="55"/>
      <c r="G41" s="91">
        <v>0</v>
      </c>
      <c r="H41" s="92"/>
      <c r="I41" s="91">
        <f>E41*G41</f>
        <v>0</v>
      </c>
    </row>
    <row r="42" spans="1:9" ht="15.75" x14ac:dyDescent="0.25">
      <c r="A42" s="64" t="s">
        <v>24</v>
      </c>
      <c r="B42" s="51" t="s">
        <v>377</v>
      </c>
      <c r="C42" s="160" t="s">
        <v>75</v>
      </c>
      <c r="D42" s="53" t="s">
        <v>8</v>
      </c>
      <c r="E42" s="68">
        <v>20.100000000000001</v>
      </c>
      <c r="F42" s="55"/>
      <c r="G42" s="94"/>
      <c r="H42" s="55"/>
      <c r="I42" s="94"/>
    </row>
    <row r="43" spans="1:9" customFormat="1" ht="15.75" x14ac:dyDescent="0.25">
      <c r="A43" s="64" t="s">
        <v>25</v>
      </c>
      <c r="B43" s="51" t="s">
        <v>377</v>
      </c>
      <c r="C43" s="161" t="s">
        <v>154</v>
      </c>
      <c r="D43" s="53" t="s">
        <v>11</v>
      </c>
      <c r="E43" s="54">
        <v>7</v>
      </c>
      <c r="F43" s="55">
        <v>0</v>
      </c>
      <c r="G43" s="94"/>
      <c r="H43" s="55">
        <f t="shared" ref="H43:H54" si="2">E43*F43</f>
        <v>0</v>
      </c>
      <c r="I43" s="94"/>
    </row>
    <row r="44" spans="1:9" customFormat="1" ht="15.75" x14ac:dyDescent="0.25">
      <c r="A44" s="64" t="s">
        <v>28</v>
      </c>
      <c r="B44" s="51" t="s">
        <v>377</v>
      </c>
      <c r="C44" s="161" t="s">
        <v>101</v>
      </c>
      <c r="D44" s="53" t="s">
        <v>11</v>
      </c>
      <c r="E44" s="54">
        <v>1</v>
      </c>
      <c r="F44" s="55">
        <v>0</v>
      </c>
      <c r="G44" s="94"/>
      <c r="H44" s="55">
        <f t="shared" si="2"/>
        <v>0</v>
      </c>
      <c r="I44" s="94"/>
    </row>
    <row r="45" spans="1:9" customFormat="1" ht="15.75" x14ac:dyDescent="0.25">
      <c r="A45" s="64" t="s">
        <v>29</v>
      </c>
      <c r="B45" s="51" t="s">
        <v>377</v>
      </c>
      <c r="C45" s="161" t="s">
        <v>102</v>
      </c>
      <c r="D45" s="53" t="s">
        <v>11</v>
      </c>
      <c r="E45" s="54">
        <v>1</v>
      </c>
      <c r="F45" s="55">
        <v>0</v>
      </c>
      <c r="G45" s="94"/>
      <c r="H45" s="55">
        <f t="shared" si="2"/>
        <v>0</v>
      </c>
      <c r="I45" s="94"/>
    </row>
    <row r="46" spans="1:9" customFormat="1" ht="15.75" x14ac:dyDescent="0.25">
      <c r="A46" s="64" t="s">
        <v>30</v>
      </c>
      <c r="B46" s="51" t="s">
        <v>377</v>
      </c>
      <c r="C46" s="161" t="s">
        <v>103</v>
      </c>
      <c r="D46" s="53" t="s">
        <v>11</v>
      </c>
      <c r="E46" s="54">
        <v>3</v>
      </c>
      <c r="F46" s="88">
        <v>0</v>
      </c>
      <c r="G46" s="56"/>
      <c r="H46" s="88">
        <f t="shared" si="2"/>
        <v>0</v>
      </c>
      <c r="I46" s="56"/>
    </row>
    <row r="47" spans="1:9" customFormat="1" ht="15.75" x14ac:dyDescent="0.25">
      <c r="A47" s="64" t="s">
        <v>31</v>
      </c>
      <c r="B47" s="51" t="s">
        <v>377</v>
      </c>
      <c r="C47" s="161" t="s">
        <v>104</v>
      </c>
      <c r="D47" s="53" t="s">
        <v>11</v>
      </c>
      <c r="E47" s="54">
        <v>3</v>
      </c>
      <c r="F47" s="55">
        <v>0</v>
      </c>
      <c r="G47" s="94"/>
      <c r="H47" s="55">
        <f t="shared" si="2"/>
        <v>0</v>
      </c>
      <c r="I47" s="94"/>
    </row>
    <row r="48" spans="1:9" customFormat="1" ht="15.75" x14ac:dyDescent="0.25">
      <c r="A48" s="64" t="s">
        <v>32</v>
      </c>
      <c r="B48" s="51" t="s">
        <v>377</v>
      </c>
      <c r="C48" s="161" t="s">
        <v>105</v>
      </c>
      <c r="D48" s="53" t="s">
        <v>11</v>
      </c>
      <c r="E48" s="54">
        <v>1</v>
      </c>
      <c r="F48" s="88">
        <v>0</v>
      </c>
      <c r="G48" s="56"/>
      <c r="H48" s="88">
        <f t="shared" si="2"/>
        <v>0</v>
      </c>
      <c r="I48" s="56"/>
    </row>
    <row r="49" spans="1:9" customFormat="1" ht="15.75" x14ac:dyDescent="0.25">
      <c r="A49" s="64" t="s">
        <v>33</v>
      </c>
      <c r="B49" s="51" t="s">
        <v>377</v>
      </c>
      <c r="C49" s="161" t="s">
        <v>137</v>
      </c>
      <c r="D49" s="53" t="s">
        <v>11</v>
      </c>
      <c r="E49" s="54">
        <v>1</v>
      </c>
      <c r="F49" s="55">
        <v>0</v>
      </c>
      <c r="G49" s="94"/>
      <c r="H49" s="55">
        <f t="shared" si="2"/>
        <v>0</v>
      </c>
      <c r="I49" s="94"/>
    </row>
    <row r="50" spans="1:9" customFormat="1" ht="15.75" x14ac:dyDescent="0.25">
      <c r="A50" s="64" t="s">
        <v>34</v>
      </c>
      <c r="B50" s="51" t="s">
        <v>377</v>
      </c>
      <c r="C50" s="161" t="s">
        <v>138</v>
      </c>
      <c r="D50" s="53" t="s">
        <v>11</v>
      </c>
      <c r="E50" s="54">
        <v>1</v>
      </c>
      <c r="F50" s="55">
        <v>0</v>
      </c>
      <c r="G50" s="94"/>
      <c r="H50" s="55">
        <f t="shared" si="2"/>
        <v>0</v>
      </c>
      <c r="I50" s="94"/>
    </row>
    <row r="51" spans="1:9" customFormat="1" ht="15.75" x14ac:dyDescent="0.25">
      <c r="A51" s="64" t="s">
        <v>35</v>
      </c>
      <c r="B51" s="51" t="s">
        <v>377</v>
      </c>
      <c r="C51" s="161" t="s">
        <v>127</v>
      </c>
      <c r="D51" s="53" t="s">
        <v>11</v>
      </c>
      <c r="E51" s="54">
        <v>2</v>
      </c>
      <c r="F51" s="55">
        <v>0</v>
      </c>
      <c r="G51" s="56"/>
      <c r="H51" s="55">
        <f t="shared" si="2"/>
        <v>0</v>
      </c>
      <c r="I51" s="56"/>
    </row>
    <row r="52" spans="1:9" customFormat="1" ht="15.75" x14ac:dyDescent="0.25">
      <c r="A52" s="64" t="s">
        <v>36</v>
      </c>
      <c r="B52" s="51" t="s">
        <v>377</v>
      </c>
      <c r="C52" s="161" t="s">
        <v>366</v>
      </c>
      <c r="D52" s="53" t="s">
        <v>11</v>
      </c>
      <c r="E52" s="54">
        <v>2</v>
      </c>
      <c r="F52" s="55">
        <v>0</v>
      </c>
      <c r="G52" s="56"/>
      <c r="H52" s="55">
        <f t="shared" si="2"/>
        <v>0</v>
      </c>
      <c r="I52" s="56"/>
    </row>
    <row r="53" spans="1:9" customFormat="1" ht="31.5" x14ac:dyDescent="0.25">
      <c r="A53" s="64" t="s">
        <v>54</v>
      </c>
      <c r="B53" s="51" t="s">
        <v>377</v>
      </c>
      <c r="C53" s="161" t="s">
        <v>162</v>
      </c>
      <c r="D53" s="53" t="s">
        <v>11</v>
      </c>
      <c r="E53" s="54">
        <v>4</v>
      </c>
      <c r="F53" s="55">
        <v>0</v>
      </c>
      <c r="G53" s="56"/>
      <c r="H53" s="55">
        <f>E53*F53</f>
        <v>0</v>
      </c>
      <c r="I53" s="56"/>
    </row>
    <row r="54" spans="1:9" ht="15.75" x14ac:dyDescent="0.25">
      <c r="A54" s="64" t="s">
        <v>55</v>
      </c>
      <c r="B54" s="51" t="s">
        <v>377</v>
      </c>
      <c r="C54" s="160" t="s">
        <v>92</v>
      </c>
      <c r="D54" s="53" t="s">
        <v>11</v>
      </c>
      <c r="E54" s="54">
        <v>17</v>
      </c>
      <c r="F54" s="55">
        <v>0</v>
      </c>
      <c r="G54" s="94"/>
      <c r="H54" s="55">
        <f t="shared" si="2"/>
        <v>0</v>
      </c>
      <c r="I54" s="94"/>
    </row>
    <row r="55" spans="1:9" ht="47.25" x14ac:dyDescent="0.25">
      <c r="A55" s="59" t="s">
        <v>17</v>
      </c>
      <c r="B55" s="60" t="s">
        <v>376</v>
      </c>
      <c r="C55" s="159" t="s">
        <v>413</v>
      </c>
      <c r="D55" s="62" t="s">
        <v>8</v>
      </c>
      <c r="E55" s="90">
        <v>51.93</v>
      </c>
      <c r="F55" s="55"/>
      <c r="G55" s="91">
        <v>0</v>
      </c>
      <c r="H55" s="92"/>
      <c r="I55" s="91">
        <f>E55*G55</f>
        <v>0</v>
      </c>
    </row>
    <row r="56" spans="1:9" ht="15.75" x14ac:dyDescent="0.25">
      <c r="A56" s="64" t="s">
        <v>26</v>
      </c>
      <c r="B56" s="51" t="s">
        <v>377</v>
      </c>
      <c r="C56" s="160" t="s">
        <v>76</v>
      </c>
      <c r="D56" s="53" t="s">
        <v>8</v>
      </c>
      <c r="E56" s="68">
        <v>51.93</v>
      </c>
      <c r="F56" s="55"/>
      <c r="G56" s="56"/>
      <c r="H56" s="55"/>
      <c r="I56" s="56"/>
    </row>
    <row r="57" spans="1:9" customFormat="1" ht="15.75" x14ac:dyDescent="0.25">
      <c r="A57" s="64" t="s">
        <v>27</v>
      </c>
      <c r="B57" s="51" t="s">
        <v>377</v>
      </c>
      <c r="C57" s="161" t="s">
        <v>155</v>
      </c>
      <c r="D57" s="53" t="s">
        <v>11</v>
      </c>
      <c r="E57" s="54">
        <v>19</v>
      </c>
      <c r="F57" s="88">
        <v>0</v>
      </c>
      <c r="G57" s="56"/>
      <c r="H57" s="88">
        <f t="shared" ref="H57:H63" si="3">E57*F57</f>
        <v>0</v>
      </c>
      <c r="I57" s="94"/>
    </row>
    <row r="58" spans="1:9" customFormat="1" ht="15.75" x14ac:dyDescent="0.25">
      <c r="A58" s="64" t="s">
        <v>37</v>
      </c>
      <c r="B58" s="51" t="s">
        <v>377</v>
      </c>
      <c r="C58" s="161" t="s">
        <v>148</v>
      </c>
      <c r="D58" s="53" t="s">
        <v>11</v>
      </c>
      <c r="E58" s="54">
        <v>5</v>
      </c>
      <c r="F58" s="88">
        <v>0</v>
      </c>
      <c r="G58" s="56"/>
      <c r="H58" s="88">
        <f t="shared" si="3"/>
        <v>0</v>
      </c>
      <c r="I58" s="56"/>
    </row>
    <row r="59" spans="1:9" customFormat="1" ht="15.75" x14ac:dyDescent="0.25">
      <c r="A59" s="64" t="s">
        <v>38</v>
      </c>
      <c r="B59" s="51" t="s">
        <v>377</v>
      </c>
      <c r="C59" s="161" t="s">
        <v>106</v>
      </c>
      <c r="D59" s="53" t="s">
        <v>11</v>
      </c>
      <c r="E59" s="54">
        <v>1</v>
      </c>
      <c r="F59" s="88">
        <v>0</v>
      </c>
      <c r="G59" s="56"/>
      <c r="H59" s="88">
        <f t="shared" si="3"/>
        <v>0</v>
      </c>
      <c r="I59" s="56"/>
    </row>
    <row r="60" spans="1:9" customFormat="1" ht="15.75" x14ac:dyDescent="0.25">
      <c r="A60" s="64" t="s">
        <v>39</v>
      </c>
      <c r="B60" s="51" t="s">
        <v>377</v>
      </c>
      <c r="C60" s="161" t="s">
        <v>107</v>
      </c>
      <c r="D60" s="53" t="s">
        <v>11</v>
      </c>
      <c r="E60" s="54">
        <v>1</v>
      </c>
      <c r="F60" s="88">
        <v>0</v>
      </c>
      <c r="G60" s="56"/>
      <c r="H60" s="88">
        <f t="shared" si="3"/>
        <v>0</v>
      </c>
      <c r="I60" s="56"/>
    </row>
    <row r="61" spans="1:9" customFormat="1" ht="15.75" x14ac:dyDescent="0.25">
      <c r="A61" s="64" t="s">
        <v>40</v>
      </c>
      <c r="B61" s="51" t="s">
        <v>377</v>
      </c>
      <c r="C61" s="161" t="s">
        <v>108</v>
      </c>
      <c r="D61" s="53" t="s">
        <v>11</v>
      </c>
      <c r="E61" s="54">
        <v>1</v>
      </c>
      <c r="F61" s="88">
        <v>0</v>
      </c>
      <c r="G61" s="56"/>
      <c r="H61" s="88">
        <f t="shared" si="3"/>
        <v>0</v>
      </c>
      <c r="I61" s="56"/>
    </row>
    <row r="62" spans="1:9" customFormat="1" ht="15.75" x14ac:dyDescent="0.25">
      <c r="A62" s="64" t="s">
        <v>41</v>
      </c>
      <c r="B62" s="51" t="s">
        <v>377</v>
      </c>
      <c r="C62" s="161" t="s">
        <v>139</v>
      </c>
      <c r="D62" s="53" t="s">
        <v>11</v>
      </c>
      <c r="E62" s="54">
        <v>1</v>
      </c>
      <c r="F62" s="88">
        <v>0</v>
      </c>
      <c r="G62" s="56"/>
      <c r="H62" s="88">
        <f t="shared" si="3"/>
        <v>0</v>
      </c>
      <c r="I62" s="94"/>
    </row>
    <row r="63" spans="1:9" customFormat="1" ht="15.75" x14ac:dyDescent="0.25">
      <c r="A63" s="64" t="s">
        <v>42</v>
      </c>
      <c r="B63" s="51" t="s">
        <v>377</v>
      </c>
      <c r="C63" s="161" t="s">
        <v>140</v>
      </c>
      <c r="D63" s="53" t="s">
        <v>11</v>
      </c>
      <c r="E63" s="54">
        <v>1</v>
      </c>
      <c r="F63" s="55">
        <v>0</v>
      </c>
      <c r="G63" s="56"/>
      <c r="H63" s="55">
        <f t="shared" si="3"/>
        <v>0</v>
      </c>
      <c r="I63" s="56"/>
    </row>
    <row r="64" spans="1:9" customFormat="1" ht="15.75" x14ac:dyDescent="0.25">
      <c r="A64" s="64" t="s">
        <v>43</v>
      </c>
      <c r="B64" s="51" t="s">
        <v>377</v>
      </c>
      <c r="C64" s="161" t="s">
        <v>128</v>
      </c>
      <c r="D64" s="53" t="s">
        <v>11</v>
      </c>
      <c r="E64" s="54">
        <v>11</v>
      </c>
      <c r="F64" s="55">
        <v>0</v>
      </c>
      <c r="G64" s="56"/>
      <c r="H64" s="55">
        <f t="shared" ref="H64:H66" si="4">E64*F64</f>
        <v>0</v>
      </c>
      <c r="I64" s="56"/>
    </row>
    <row r="65" spans="1:9" customFormat="1" ht="15.75" x14ac:dyDescent="0.25">
      <c r="A65" s="64" t="s">
        <v>44</v>
      </c>
      <c r="B65" s="51" t="s">
        <v>377</v>
      </c>
      <c r="C65" s="161" t="s">
        <v>177</v>
      </c>
      <c r="D65" s="53" t="s">
        <v>11</v>
      </c>
      <c r="E65" s="54">
        <v>7</v>
      </c>
      <c r="F65" s="55">
        <v>0</v>
      </c>
      <c r="G65" s="56"/>
      <c r="H65" s="55">
        <f t="shared" si="4"/>
        <v>0</v>
      </c>
      <c r="I65" s="56"/>
    </row>
    <row r="66" spans="1:9" customFormat="1" ht="31.5" x14ac:dyDescent="0.25">
      <c r="A66" s="64" t="s">
        <v>56</v>
      </c>
      <c r="B66" s="51" t="s">
        <v>377</v>
      </c>
      <c r="C66" s="161" t="s">
        <v>163</v>
      </c>
      <c r="D66" s="53" t="s">
        <v>11</v>
      </c>
      <c r="E66" s="54">
        <v>14</v>
      </c>
      <c r="F66" s="55">
        <v>0</v>
      </c>
      <c r="G66" s="56"/>
      <c r="H66" s="55">
        <f t="shared" si="4"/>
        <v>0</v>
      </c>
      <c r="I66" s="56"/>
    </row>
    <row r="67" spans="1:9" ht="15.75" x14ac:dyDescent="0.25">
      <c r="A67" s="64" t="s">
        <v>62</v>
      </c>
      <c r="B67" s="51" t="s">
        <v>377</v>
      </c>
      <c r="C67" s="160" t="s">
        <v>93</v>
      </c>
      <c r="D67" s="53" t="s">
        <v>11</v>
      </c>
      <c r="E67" s="54">
        <v>31</v>
      </c>
      <c r="F67" s="55">
        <v>0</v>
      </c>
      <c r="G67" s="56"/>
      <c r="H67" s="55">
        <f>E67*F67</f>
        <v>0</v>
      </c>
      <c r="I67" s="56"/>
    </row>
    <row r="68" spans="1:9" ht="47.25" x14ac:dyDescent="0.25">
      <c r="A68" s="59" t="s">
        <v>9</v>
      </c>
      <c r="B68" s="60" t="s">
        <v>376</v>
      </c>
      <c r="C68" s="159" t="s">
        <v>412</v>
      </c>
      <c r="D68" s="62" t="s">
        <v>8</v>
      </c>
      <c r="E68" s="90">
        <v>11.8</v>
      </c>
      <c r="F68" s="55"/>
      <c r="G68" s="91">
        <v>0</v>
      </c>
      <c r="H68" s="92"/>
      <c r="I68" s="91">
        <f>E68*G68</f>
        <v>0</v>
      </c>
    </row>
    <row r="69" spans="1:9" ht="15.75" x14ac:dyDescent="0.25">
      <c r="A69" s="64" t="s">
        <v>10</v>
      </c>
      <c r="B69" s="51" t="s">
        <v>377</v>
      </c>
      <c r="C69" s="160" t="s">
        <v>77</v>
      </c>
      <c r="D69" s="53" t="s">
        <v>8</v>
      </c>
      <c r="E69" s="68">
        <v>11.8</v>
      </c>
      <c r="F69" s="88">
        <v>0</v>
      </c>
      <c r="G69" s="56"/>
      <c r="H69" s="88">
        <f>E69*F69</f>
        <v>0</v>
      </c>
      <c r="I69" s="56"/>
    </row>
    <row r="70" spans="1:9" customFormat="1" ht="15.75" x14ac:dyDescent="0.25">
      <c r="A70" s="64" t="s">
        <v>45</v>
      </c>
      <c r="B70" s="51" t="s">
        <v>377</v>
      </c>
      <c r="C70" s="161" t="s">
        <v>156</v>
      </c>
      <c r="D70" s="53" t="s">
        <v>11</v>
      </c>
      <c r="E70" s="54">
        <v>4</v>
      </c>
      <c r="F70" s="88">
        <v>0</v>
      </c>
      <c r="G70" s="56"/>
      <c r="H70" s="88">
        <f>E70*F70</f>
        <v>0</v>
      </c>
      <c r="I70" s="56"/>
    </row>
    <row r="71" spans="1:9" customFormat="1" ht="15.75" x14ac:dyDescent="0.25">
      <c r="A71" s="64" t="s">
        <v>46</v>
      </c>
      <c r="B71" s="51" t="s">
        <v>377</v>
      </c>
      <c r="C71" s="161" t="s">
        <v>109</v>
      </c>
      <c r="D71" s="53" t="s">
        <v>11</v>
      </c>
      <c r="E71" s="54">
        <v>2</v>
      </c>
      <c r="F71" s="88">
        <v>0</v>
      </c>
      <c r="G71" s="56"/>
      <c r="H71" s="88">
        <f t="shared" ref="H71:H78" si="5">E71*F71</f>
        <v>0</v>
      </c>
      <c r="I71" s="56"/>
    </row>
    <row r="72" spans="1:9" customFormat="1" ht="15.75" x14ac:dyDescent="0.25">
      <c r="A72" s="64" t="s">
        <v>186</v>
      </c>
      <c r="B72" s="51" t="s">
        <v>377</v>
      </c>
      <c r="C72" s="161" t="s">
        <v>110</v>
      </c>
      <c r="D72" s="53" t="s">
        <v>11</v>
      </c>
      <c r="E72" s="54">
        <v>5</v>
      </c>
      <c r="F72" s="88">
        <v>0</v>
      </c>
      <c r="G72" s="56"/>
      <c r="H72" s="88">
        <f t="shared" si="5"/>
        <v>0</v>
      </c>
      <c r="I72" s="56"/>
    </row>
    <row r="73" spans="1:9" customFormat="1" ht="15.75" x14ac:dyDescent="0.25">
      <c r="A73" s="64" t="s">
        <v>47</v>
      </c>
      <c r="B73" s="51" t="s">
        <v>377</v>
      </c>
      <c r="C73" s="161" t="s">
        <v>111</v>
      </c>
      <c r="D73" s="53" t="s">
        <v>11</v>
      </c>
      <c r="E73" s="54">
        <v>1</v>
      </c>
      <c r="F73" s="88">
        <v>0</v>
      </c>
      <c r="G73" s="56"/>
      <c r="H73" s="88">
        <f t="shared" si="5"/>
        <v>0</v>
      </c>
      <c r="I73" s="56"/>
    </row>
    <row r="74" spans="1:9" customFormat="1" ht="15.75" x14ac:dyDescent="0.25">
      <c r="A74" s="64" t="s">
        <v>48</v>
      </c>
      <c r="B74" s="51" t="s">
        <v>377</v>
      </c>
      <c r="C74" s="161" t="s">
        <v>112</v>
      </c>
      <c r="D74" s="53" t="s">
        <v>11</v>
      </c>
      <c r="E74" s="54">
        <v>1</v>
      </c>
      <c r="F74" s="88">
        <v>0</v>
      </c>
      <c r="G74" s="56"/>
      <c r="H74" s="88">
        <f t="shared" si="5"/>
        <v>0</v>
      </c>
      <c r="I74" s="56"/>
    </row>
    <row r="75" spans="1:9" customFormat="1" ht="15.75" x14ac:dyDescent="0.25">
      <c r="A75" s="64" t="s">
        <v>49</v>
      </c>
      <c r="B75" s="51" t="s">
        <v>377</v>
      </c>
      <c r="C75" s="161" t="s">
        <v>129</v>
      </c>
      <c r="D75" s="53" t="s">
        <v>11</v>
      </c>
      <c r="E75" s="54">
        <v>2</v>
      </c>
      <c r="F75" s="88">
        <v>0</v>
      </c>
      <c r="G75" s="56"/>
      <c r="H75" s="88">
        <f t="shared" si="5"/>
        <v>0</v>
      </c>
      <c r="I75" s="56"/>
    </row>
    <row r="76" spans="1:9" customFormat="1" ht="31.5" x14ac:dyDescent="0.25">
      <c r="A76" s="64" t="s">
        <v>187</v>
      </c>
      <c r="B76" s="51" t="s">
        <v>377</v>
      </c>
      <c r="C76" s="161" t="s">
        <v>164</v>
      </c>
      <c r="D76" s="53" t="s">
        <v>11</v>
      </c>
      <c r="E76" s="54">
        <v>8</v>
      </c>
      <c r="F76" s="88">
        <v>0</v>
      </c>
      <c r="G76" s="56"/>
      <c r="H76" s="88">
        <f t="shared" si="5"/>
        <v>0</v>
      </c>
      <c r="I76" s="56"/>
    </row>
    <row r="77" spans="1:9" customFormat="1" ht="15.75" x14ac:dyDescent="0.25">
      <c r="A77" s="64" t="s">
        <v>50</v>
      </c>
      <c r="B77" s="51" t="s">
        <v>377</v>
      </c>
      <c r="C77" s="161" t="s">
        <v>178</v>
      </c>
      <c r="D77" s="53" t="s">
        <v>11</v>
      </c>
      <c r="E77" s="54">
        <v>4</v>
      </c>
      <c r="F77" s="88">
        <v>0</v>
      </c>
      <c r="G77" s="96"/>
      <c r="H77" s="88">
        <f t="shared" si="5"/>
        <v>0</v>
      </c>
      <c r="I77" s="96"/>
    </row>
    <row r="78" spans="1:9" ht="15.75" x14ac:dyDescent="0.25">
      <c r="A78" s="64" t="s">
        <v>51</v>
      </c>
      <c r="B78" s="51" t="s">
        <v>377</v>
      </c>
      <c r="C78" s="160" t="s">
        <v>94</v>
      </c>
      <c r="D78" s="53" t="s">
        <v>11</v>
      </c>
      <c r="E78" s="54">
        <v>7</v>
      </c>
      <c r="F78" s="88">
        <v>0</v>
      </c>
      <c r="G78" s="56"/>
      <c r="H78" s="88">
        <f t="shared" si="5"/>
        <v>0</v>
      </c>
      <c r="I78" s="56"/>
    </row>
    <row r="79" spans="1:9" ht="47.25" x14ac:dyDescent="0.25">
      <c r="A79" s="59" t="s">
        <v>18</v>
      </c>
      <c r="B79" s="60" t="s">
        <v>376</v>
      </c>
      <c r="C79" s="159" t="s">
        <v>411</v>
      </c>
      <c r="D79" s="62" t="s">
        <v>8</v>
      </c>
      <c r="E79" s="90">
        <v>77.680000000000007</v>
      </c>
      <c r="F79" s="88"/>
      <c r="G79" s="91">
        <v>0</v>
      </c>
      <c r="H79" s="92"/>
      <c r="I79" s="91">
        <f>E79*G79</f>
        <v>0</v>
      </c>
    </row>
    <row r="80" spans="1:9" ht="15.75" x14ac:dyDescent="0.25">
      <c r="A80" s="64" t="s">
        <v>19</v>
      </c>
      <c r="B80" s="51" t="s">
        <v>377</v>
      </c>
      <c r="C80" s="160" t="s">
        <v>78</v>
      </c>
      <c r="D80" s="53" t="s">
        <v>8</v>
      </c>
      <c r="E80" s="68">
        <v>77.680000000000007</v>
      </c>
      <c r="F80" s="88">
        <v>0</v>
      </c>
      <c r="G80" s="56"/>
      <c r="H80" s="88">
        <f>E80*F80</f>
        <v>0</v>
      </c>
      <c r="I80" s="56"/>
    </row>
    <row r="81" spans="1:9" customFormat="1" ht="15.75" x14ac:dyDescent="0.25">
      <c r="A81" s="64" t="s">
        <v>57</v>
      </c>
      <c r="B81" s="51" t="s">
        <v>377</v>
      </c>
      <c r="C81" s="161" t="s">
        <v>157</v>
      </c>
      <c r="D81" s="53" t="s">
        <v>11</v>
      </c>
      <c r="E81" s="54">
        <v>20</v>
      </c>
      <c r="F81" s="88">
        <v>0</v>
      </c>
      <c r="G81" s="56"/>
      <c r="H81" s="88">
        <f t="shared" ref="H81:H91" si="6">E81*F81</f>
        <v>0</v>
      </c>
      <c r="I81" s="56"/>
    </row>
    <row r="82" spans="1:9" customFormat="1" ht="15.75" x14ac:dyDescent="0.25">
      <c r="A82" s="64" t="s">
        <v>188</v>
      </c>
      <c r="B82" s="51" t="s">
        <v>377</v>
      </c>
      <c r="C82" s="161" t="s">
        <v>149</v>
      </c>
      <c r="D82" s="53" t="s">
        <v>11</v>
      </c>
      <c r="E82" s="54">
        <v>1</v>
      </c>
      <c r="F82" s="88">
        <v>0</v>
      </c>
      <c r="G82" s="96"/>
      <c r="H82" s="88">
        <f>E82*F82</f>
        <v>0</v>
      </c>
      <c r="I82" s="56"/>
    </row>
    <row r="83" spans="1:9" customFormat="1" ht="15.75" x14ac:dyDescent="0.25">
      <c r="A83" s="64" t="s">
        <v>189</v>
      </c>
      <c r="B83" s="51" t="s">
        <v>377</v>
      </c>
      <c r="C83" s="161" t="s">
        <v>113</v>
      </c>
      <c r="D83" s="53" t="s">
        <v>11</v>
      </c>
      <c r="E83" s="54">
        <v>1</v>
      </c>
      <c r="F83" s="88">
        <v>0</v>
      </c>
      <c r="G83" s="56"/>
      <c r="H83" s="88">
        <f t="shared" si="6"/>
        <v>0</v>
      </c>
      <c r="I83" s="56"/>
    </row>
    <row r="84" spans="1:9" customFormat="1" ht="15.75" x14ac:dyDescent="0.25">
      <c r="A84" s="64" t="s">
        <v>190</v>
      </c>
      <c r="B84" s="51" t="s">
        <v>377</v>
      </c>
      <c r="C84" s="161" t="s">
        <v>114</v>
      </c>
      <c r="D84" s="53" t="s">
        <v>11</v>
      </c>
      <c r="E84" s="54">
        <v>1</v>
      </c>
      <c r="F84" s="88">
        <v>0</v>
      </c>
      <c r="G84" s="56"/>
      <c r="H84" s="88">
        <f t="shared" si="6"/>
        <v>0</v>
      </c>
      <c r="I84" s="56"/>
    </row>
    <row r="85" spans="1:9" customFormat="1" ht="15.75" x14ac:dyDescent="0.25">
      <c r="A85" s="64" t="s">
        <v>191</v>
      </c>
      <c r="B85" s="51" t="s">
        <v>377</v>
      </c>
      <c r="C85" s="161" t="s">
        <v>115</v>
      </c>
      <c r="D85" s="53" t="s">
        <v>11</v>
      </c>
      <c r="E85" s="54">
        <v>3</v>
      </c>
      <c r="F85" s="88">
        <v>0</v>
      </c>
      <c r="G85" s="56"/>
      <c r="H85" s="88">
        <f t="shared" si="6"/>
        <v>0</v>
      </c>
      <c r="I85" s="56"/>
    </row>
    <row r="86" spans="1:9" customFormat="1" ht="15.75" x14ac:dyDescent="0.25">
      <c r="A86" s="64" t="s">
        <v>192</v>
      </c>
      <c r="B86" s="51" t="s">
        <v>377</v>
      </c>
      <c r="C86" s="161" t="s">
        <v>116</v>
      </c>
      <c r="D86" s="53" t="s">
        <v>11</v>
      </c>
      <c r="E86" s="54">
        <v>28</v>
      </c>
      <c r="F86" s="88">
        <v>0</v>
      </c>
      <c r="G86" s="56"/>
      <c r="H86" s="88">
        <f t="shared" si="6"/>
        <v>0</v>
      </c>
      <c r="I86" s="56"/>
    </row>
    <row r="87" spans="1:9" customFormat="1" ht="15.75" x14ac:dyDescent="0.25">
      <c r="A87" s="64" t="s">
        <v>193</v>
      </c>
      <c r="B87" s="51" t="s">
        <v>377</v>
      </c>
      <c r="C87" s="161" t="s">
        <v>117</v>
      </c>
      <c r="D87" s="53" t="s">
        <v>11</v>
      </c>
      <c r="E87" s="54">
        <v>4</v>
      </c>
      <c r="F87" s="88">
        <v>0</v>
      </c>
      <c r="G87" s="56"/>
      <c r="H87" s="88">
        <f t="shared" si="6"/>
        <v>0</v>
      </c>
      <c r="I87" s="56"/>
    </row>
    <row r="88" spans="1:9" customFormat="1" ht="15.75" x14ac:dyDescent="0.25">
      <c r="A88" s="64" t="s">
        <v>194</v>
      </c>
      <c r="B88" s="51" t="s">
        <v>377</v>
      </c>
      <c r="C88" s="161" t="s">
        <v>141</v>
      </c>
      <c r="D88" s="53" t="s">
        <v>11</v>
      </c>
      <c r="E88" s="54">
        <v>1</v>
      </c>
      <c r="F88" s="88">
        <v>0</v>
      </c>
      <c r="G88" s="56"/>
      <c r="H88" s="88">
        <f t="shared" si="6"/>
        <v>0</v>
      </c>
      <c r="I88" s="56"/>
    </row>
    <row r="89" spans="1:9" customFormat="1" ht="15.75" x14ac:dyDescent="0.25">
      <c r="A89" s="64" t="s">
        <v>308</v>
      </c>
      <c r="B89" s="51" t="s">
        <v>377</v>
      </c>
      <c r="C89" s="161" t="s">
        <v>130</v>
      </c>
      <c r="D89" s="53" t="s">
        <v>11</v>
      </c>
      <c r="E89" s="54">
        <v>2</v>
      </c>
      <c r="F89" s="88">
        <v>0</v>
      </c>
      <c r="G89" s="56"/>
      <c r="H89" s="88">
        <f t="shared" si="6"/>
        <v>0</v>
      </c>
      <c r="I89" s="56"/>
    </row>
    <row r="90" spans="1:9" customFormat="1" ht="31.5" x14ac:dyDescent="0.25">
      <c r="A90" s="64" t="s">
        <v>309</v>
      </c>
      <c r="B90" s="51" t="s">
        <v>377</v>
      </c>
      <c r="C90" s="161" t="s">
        <v>165</v>
      </c>
      <c r="D90" s="53" t="s">
        <v>11</v>
      </c>
      <c r="E90" s="54">
        <v>4</v>
      </c>
      <c r="F90" s="88">
        <v>0</v>
      </c>
      <c r="G90" s="56"/>
      <c r="H90" s="88">
        <f t="shared" si="6"/>
        <v>0</v>
      </c>
      <c r="I90" s="56"/>
    </row>
    <row r="91" spans="1:9" customFormat="1" ht="15.75" x14ac:dyDescent="0.25">
      <c r="A91" s="64" t="s">
        <v>310</v>
      </c>
      <c r="B91" s="51" t="s">
        <v>377</v>
      </c>
      <c r="C91" s="161" t="s">
        <v>179</v>
      </c>
      <c r="D91" s="53" t="s">
        <v>11</v>
      </c>
      <c r="E91" s="54">
        <v>2</v>
      </c>
      <c r="F91" s="88">
        <v>0</v>
      </c>
      <c r="G91" s="56"/>
      <c r="H91" s="88">
        <f t="shared" si="6"/>
        <v>0</v>
      </c>
      <c r="I91" s="56"/>
    </row>
    <row r="92" spans="1:9" ht="15.75" x14ac:dyDescent="0.25">
      <c r="A92" s="64" t="s">
        <v>311</v>
      </c>
      <c r="B92" s="51" t="s">
        <v>377</v>
      </c>
      <c r="C92" s="160" t="s">
        <v>95</v>
      </c>
      <c r="D92" s="53" t="s">
        <v>11</v>
      </c>
      <c r="E92" s="54">
        <v>50</v>
      </c>
      <c r="F92" s="88">
        <v>0</v>
      </c>
      <c r="G92" s="56"/>
      <c r="H92" s="88">
        <f>E92*F92</f>
        <v>0</v>
      </c>
      <c r="I92" s="56"/>
    </row>
    <row r="93" spans="1:9" ht="47.25" x14ac:dyDescent="0.25">
      <c r="A93" s="59" t="s">
        <v>20</v>
      </c>
      <c r="B93" s="60" t="s">
        <v>376</v>
      </c>
      <c r="C93" s="159" t="s">
        <v>410</v>
      </c>
      <c r="D93" s="62" t="s">
        <v>8</v>
      </c>
      <c r="E93" s="90">
        <v>90.84</v>
      </c>
      <c r="F93" s="88"/>
      <c r="G93" s="91">
        <v>0</v>
      </c>
      <c r="H93" s="92"/>
      <c r="I93" s="91">
        <f>E93*G93</f>
        <v>0</v>
      </c>
    </row>
    <row r="94" spans="1:9" ht="15.75" x14ac:dyDescent="0.25">
      <c r="A94" s="64" t="s">
        <v>21</v>
      </c>
      <c r="B94" s="51" t="s">
        <v>377</v>
      </c>
      <c r="C94" s="160" t="s">
        <v>79</v>
      </c>
      <c r="D94" s="53" t="s">
        <v>8</v>
      </c>
      <c r="E94" s="68">
        <v>90.84</v>
      </c>
      <c r="F94" s="88">
        <v>0</v>
      </c>
      <c r="G94" s="56"/>
      <c r="H94" s="88">
        <f>E94*F94</f>
        <v>0</v>
      </c>
      <c r="I94" s="56"/>
    </row>
    <row r="95" spans="1:9" customFormat="1" ht="15.75" x14ac:dyDescent="0.25">
      <c r="A95" s="64" t="s">
        <v>52</v>
      </c>
      <c r="B95" s="51" t="s">
        <v>377</v>
      </c>
      <c r="C95" s="161" t="s">
        <v>158</v>
      </c>
      <c r="D95" s="53" t="s">
        <v>11</v>
      </c>
      <c r="E95" s="54">
        <v>20</v>
      </c>
      <c r="F95" s="88">
        <v>0</v>
      </c>
      <c r="G95" s="56"/>
      <c r="H95" s="88">
        <f t="shared" ref="H95:H107" si="7">E95*F95</f>
        <v>0</v>
      </c>
      <c r="I95" s="56"/>
    </row>
    <row r="96" spans="1:9" customFormat="1" ht="15.75" x14ac:dyDescent="0.25">
      <c r="A96" s="64" t="s">
        <v>312</v>
      </c>
      <c r="B96" s="51" t="s">
        <v>377</v>
      </c>
      <c r="C96" s="161" t="s">
        <v>150</v>
      </c>
      <c r="D96" s="53" t="s">
        <v>11</v>
      </c>
      <c r="E96" s="54">
        <v>11</v>
      </c>
      <c r="F96" s="88">
        <v>0</v>
      </c>
      <c r="G96" s="56"/>
      <c r="H96" s="88">
        <f t="shared" si="7"/>
        <v>0</v>
      </c>
      <c r="I96" s="56"/>
    </row>
    <row r="97" spans="1:9" customFormat="1" ht="15.75" x14ac:dyDescent="0.25">
      <c r="A97" s="64" t="s">
        <v>313</v>
      </c>
      <c r="B97" s="51" t="s">
        <v>377</v>
      </c>
      <c r="C97" s="161" t="s">
        <v>118</v>
      </c>
      <c r="D97" s="53" t="s">
        <v>11</v>
      </c>
      <c r="E97" s="54">
        <v>3</v>
      </c>
      <c r="F97" s="88">
        <v>0</v>
      </c>
      <c r="G97" s="56"/>
      <c r="H97" s="88">
        <f t="shared" si="7"/>
        <v>0</v>
      </c>
      <c r="I97" s="56"/>
    </row>
    <row r="98" spans="1:9" customFormat="1" ht="15.75" x14ac:dyDescent="0.25">
      <c r="A98" s="64" t="s">
        <v>314</v>
      </c>
      <c r="B98" s="51" t="s">
        <v>377</v>
      </c>
      <c r="C98" s="161" t="s">
        <v>119</v>
      </c>
      <c r="D98" s="53" t="s">
        <v>11</v>
      </c>
      <c r="E98" s="54">
        <v>6</v>
      </c>
      <c r="F98" s="88">
        <v>0</v>
      </c>
      <c r="G98" s="56"/>
      <c r="H98" s="88">
        <f t="shared" si="7"/>
        <v>0</v>
      </c>
      <c r="I98" s="56"/>
    </row>
    <row r="99" spans="1:9" customFormat="1" ht="15.75" x14ac:dyDescent="0.25">
      <c r="A99" s="64" t="s">
        <v>315</v>
      </c>
      <c r="B99" s="51" t="s">
        <v>377</v>
      </c>
      <c r="C99" s="161" t="s">
        <v>120</v>
      </c>
      <c r="D99" s="53" t="s">
        <v>11</v>
      </c>
      <c r="E99" s="54">
        <v>6</v>
      </c>
      <c r="F99" s="88">
        <v>0</v>
      </c>
      <c r="G99" s="56"/>
      <c r="H99" s="88">
        <f t="shared" si="7"/>
        <v>0</v>
      </c>
      <c r="I99" s="56"/>
    </row>
    <row r="100" spans="1:9" customFormat="1" ht="15.75" x14ac:dyDescent="0.25">
      <c r="A100" s="64" t="s">
        <v>316</v>
      </c>
      <c r="B100" s="51" t="s">
        <v>377</v>
      </c>
      <c r="C100" s="161" t="s">
        <v>142</v>
      </c>
      <c r="D100" s="53" t="s">
        <v>11</v>
      </c>
      <c r="E100" s="54">
        <v>1</v>
      </c>
      <c r="F100" s="88">
        <v>0</v>
      </c>
      <c r="G100" s="56"/>
      <c r="H100" s="88">
        <f t="shared" si="7"/>
        <v>0</v>
      </c>
      <c r="I100" s="56"/>
    </row>
    <row r="101" spans="1:9" customFormat="1" ht="15.75" x14ac:dyDescent="0.25">
      <c r="A101" s="64" t="s">
        <v>317</v>
      </c>
      <c r="B101" s="51" t="s">
        <v>377</v>
      </c>
      <c r="C101" s="161" t="s">
        <v>143</v>
      </c>
      <c r="D101" s="53" t="s">
        <v>11</v>
      </c>
      <c r="E101" s="54">
        <v>1</v>
      </c>
      <c r="F101" s="88">
        <v>0</v>
      </c>
      <c r="G101" s="56"/>
      <c r="H101" s="88">
        <f t="shared" si="7"/>
        <v>0</v>
      </c>
      <c r="I101" s="56"/>
    </row>
    <row r="102" spans="1:9" customFormat="1" ht="15.75" x14ac:dyDescent="0.25">
      <c r="A102" s="64" t="s">
        <v>318</v>
      </c>
      <c r="B102" s="51" t="s">
        <v>377</v>
      </c>
      <c r="C102" s="161" t="s">
        <v>144</v>
      </c>
      <c r="D102" s="53" t="s">
        <v>11</v>
      </c>
      <c r="E102" s="54">
        <v>2</v>
      </c>
      <c r="F102" s="88">
        <v>0</v>
      </c>
      <c r="G102" s="56"/>
      <c r="H102" s="88">
        <f t="shared" si="7"/>
        <v>0</v>
      </c>
      <c r="I102" s="56"/>
    </row>
    <row r="103" spans="1:9" customFormat="1" ht="15.75" x14ac:dyDescent="0.25">
      <c r="A103" s="64" t="s">
        <v>319</v>
      </c>
      <c r="B103" s="51" t="s">
        <v>377</v>
      </c>
      <c r="C103" s="161" t="s">
        <v>131</v>
      </c>
      <c r="D103" s="53" t="s">
        <v>11</v>
      </c>
      <c r="E103" s="54">
        <v>25</v>
      </c>
      <c r="F103" s="88">
        <v>0</v>
      </c>
      <c r="G103" s="56"/>
      <c r="H103" s="88">
        <f t="shared" si="7"/>
        <v>0</v>
      </c>
      <c r="I103" s="56"/>
    </row>
    <row r="104" spans="1:9" customFormat="1" ht="31.5" x14ac:dyDescent="0.25">
      <c r="A104" s="64" t="s">
        <v>320</v>
      </c>
      <c r="B104" s="51" t="s">
        <v>377</v>
      </c>
      <c r="C104" s="161" t="s">
        <v>166</v>
      </c>
      <c r="D104" s="53" t="s">
        <v>11</v>
      </c>
      <c r="E104" s="54">
        <v>50</v>
      </c>
      <c r="F104" s="88">
        <v>0</v>
      </c>
      <c r="G104" s="56"/>
      <c r="H104" s="88">
        <f t="shared" si="7"/>
        <v>0</v>
      </c>
      <c r="I104" s="56"/>
    </row>
    <row r="105" spans="1:9" customFormat="1" ht="15.75" x14ac:dyDescent="0.25">
      <c r="A105" s="64" t="s">
        <v>321</v>
      </c>
      <c r="B105" s="51" t="s">
        <v>377</v>
      </c>
      <c r="C105" s="161" t="s">
        <v>176</v>
      </c>
      <c r="D105" s="53" t="s">
        <v>11</v>
      </c>
      <c r="E105" s="54">
        <v>5</v>
      </c>
      <c r="F105" s="88">
        <v>0</v>
      </c>
      <c r="G105" s="56"/>
      <c r="H105" s="88">
        <f t="shared" si="7"/>
        <v>0</v>
      </c>
      <c r="I105" s="56"/>
    </row>
    <row r="106" spans="1:9" customFormat="1" ht="15.75" x14ac:dyDescent="0.25">
      <c r="A106" s="64" t="s">
        <v>322</v>
      </c>
      <c r="B106" s="51" t="s">
        <v>377</v>
      </c>
      <c r="C106" s="161" t="s">
        <v>180</v>
      </c>
      <c r="D106" s="53" t="s">
        <v>11</v>
      </c>
      <c r="E106" s="54">
        <v>20</v>
      </c>
      <c r="F106" s="88">
        <v>0</v>
      </c>
      <c r="G106" s="56"/>
      <c r="H106" s="88">
        <f>E106*F106</f>
        <v>0</v>
      </c>
      <c r="I106" s="56"/>
    </row>
    <row r="107" spans="1:9" ht="15.75" x14ac:dyDescent="0.25">
      <c r="A107" s="64" t="s">
        <v>367</v>
      </c>
      <c r="B107" s="51" t="s">
        <v>377</v>
      </c>
      <c r="C107" s="160" t="s">
        <v>96</v>
      </c>
      <c r="D107" s="53" t="s">
        <v>11</v>
      </c>
      <c r="E107" s="54">
        <v>55</v>
      </c>
      <c r="F107" s="88">
        <v>0</v>
      </c>
      <c r="G107" s="56"/>
      <c r="H107" s="88">
        <f t="shared" si="7"/>
        <v>0</v>
      </c>
      <c r="I107" s="56"/>
    </row>
    <row r="108" spans="1:9" ht="47.25" x14ac:dyDescent="0.25">
      <c r="A108" s="59" t="s">
        <v>12</v>
      </c>
      <c r="B108" s="60" t="s">
        <v>376</v>
      </c>
      <c r="C108" s="159" t="s">
        <v>405</v>
      </c>
      <c r="D108" s="62" t="s">
        <v>8</v>
      </c>
      <c r="E108" s="90">
        <v>110.79</v>
      </c>
      <c r="F108" s="88"/>
      <c r="G108" s="91">
        <v>0</v>
      </c>
      <c r="H108" s="92"/>
      <c r="I108" s="91">
        <f>E108*G108</f>
        <v>0</v>
      </c>
    </row>
    <row r="109" spans="1:9" ht="15.75" x14ac:dyDescent="0.25">
      <c r="A109" s="64" t="s">
        <v>13</v>
      </c>
      <c r="B109" s="51" t="s">
        <v>377</v>
      </c>
      <c r="C109" s="160" t="s">
        <v>80</v>
      </c>
      <c r="D109" s="53" t="s">
        <v>8</v>
      </c>
      <c r="E109" s="68">
        <v>110.79</v>
      </c>
      <c r="F109" s="88">
        <v>0</v>
      </c>
      <c r="G109" s="56"/>
      <c r="H109" s="88">
        <f t="shared" ref="H109:H119" si="8">E109*F109</f>
        <v>0</v>
      </c>
      <c r="I109" s="56"/>
    </row>
    <row r="110" spans="1:9" customFormat="1" ht="15.75" x14ac:dyDescent="0.25">
      <c r="A110" s="64" t="s">
        <v>58</v>
      </c>
      <c r="B110" s="51" t="s">
        <v>377</v>
      </c>
      <c r="C110" s="161" t="s">
        <v>159</v>
      </c>
      <c r="D110" s="53" t="s">
        <v>11</v>
      </c>
      <c r="E110" s="54">
        <v>31</v>
      </c>
      <c r="F110" s="88">
        <v>0</v>
      </c>
      <c r="G110" s="56"/>
      <c r="H110" s="88">
        <f t="shared" si="8"/>
        <v>0</v>
      </c>
      <c r="I110" s="56"/>
    </row>
    <row r="111" spans="1:9" customFormat="1" ht="15.75" x14ac:dyDescent="0.25">
      <c r="A111" s="64" t="s">
        <v>59</v>
      </c>
      <c r="B111" s="51" t="s">
        <v>377</v>
      </c>
      <c r="C111" s="161" t="s">
        <v>151</v>
      </c>
      <c r="D111" s="53" t="s">
        <v>11</v>
      </c>
      <c r="E111" s="54">
        <v>19</v>
      </c>
      <c r="F111" s="88">
        <v>0</v>
      </c>
      <c r="G111" s="56"/>
      <c r="H111" s="88">
        <f t="shared" si="8"/>
        <v>0</v>
      </c>
      <c r="I111" s="56"/>
    </row>
    <row r="112" spans="1:9" customFormat="1" ht="15.75" x14ac:dyDescent="0.25">
      <c r="A112" s="64" t="s">
        <v>323</v>
      </c>
      <c r="B112" s="51" t="s">
        <v>377</v>
      </c>
      <c r="C112" s="161" t="s">
        <v>121</v>
      </c>
      <c r="D112" s="53" t="s">
        <v>11</v>
      </c>
      <c r="E112" s="54">
        <v>2</v>
      </c>
      <c r="F112" s="88">
        <v>0</v>
      </c>
      <c r="G112" s="56"/>
      <c r="H112" s="88">
        <f t="shared" si="8"/>
        <v>0</v>
      </c>
      <c r="I112" s="56"/>
    </row>
    <row r="113" spans="1:9" customFormat="1" ht="15.75" x14ac:dyDescent="0.25">
      <c r="A113" s="64" t="s">
        <v>324</v>
      </c>
      <c r="B113" s="51" t="s">
        <v>377</v>
      </c>
      <c r="C113" s="161" t="s">
        <v>122</v>
      </c>
      <c r="D113" s="53" t="s">
        <v>11</v>
      </c>
      <c r="E113" s="54">
        <v>6</v>
      </c>
      <c r="F113" s="88">
        <v>0</v>
      </c>
      <c r="G113" s="56"/>
      <c r="H113" s="88">
        <f t="shared" si="8"/>
        <v>0</v>
      </c>
      <c r="I113" s="56"/>
    </row>
    <row r="114" spans="1:9" customFormat="1" ht="15.75" x14ac:dyDescent="0.25">
      <c r="A114" s="64" t="s">
        <v>325</v>
      </c>
      <c r="B114" s="51" t="s">
        <v>377</v>
      </c>
      <c r="C114" s="161" t="s">
        <v>125</v>
      </c>
      <c r="D114" s="53" t="s">
        <v>11</v>
      </c>
      <c r="E114" s="54">
        <v>2</v>
      </c>
      <c r="F114" s="88">
        <v>0</v>
      </c>
      <c r="G114" s="56"/>
      <c r="H114" s="88">
        <f t="shared" si="8"/>
        <v>0</v>
      </c>
      <c r="I114" s="56"/>
    </row>
    <row r="115" spans="1:9" customFormat="1" ht="15.75" x14ac:dyDescent="0.25">
      <c r="A115" s="64" t="s">
        <v>326</v>
      </c>
      <c r="B115" s="51" t="s">
        <v>377</v>
      </c>
      <c r="C115" s="161" t="s">
        <v>145</v>
      </c>
      <c r="D115" s="53" t="s">
        <v>11</v>
      </c>
      <c r="E115" s="54">
        <v>6</v>
      </c>
      <c r="F115" s="88">
        <v>0</v>
      </c>
      <c r="G115" s="56"/>
      <c r="H115" s="88">
        <f t="shared" si="8"/>
        <v>0</v>
      </c>
      <c r="I115" s="56"/>
    </row>
    <row r="116" spans="1:9" ht="15.75" x14ac:dyDescent="0.25">
      <c r="A116" s="64" t="s">
        <v>327</v>
      </c>
      <c r="B116" s="51" t="s">
        <v>377</v>
      </c>
      <c r="C116" s="161" t="s">
        <v>132</v>
      </c>
      <c r="D116" s="53" t="s">
        <v>11</v>
      </c>
      <c r="E116" s="54">
        <v>40</v>
      </c>
      <c r="F116" s="88">
        <v>0</v>
      </c>
      <c r="G116" s="99"/>
      <c r="H116" s="88">
        <f>E116*F116</f>
        <v>0</v>
      </c>
      <c r="I116" s="99"/>
    </row>
    <row r="117" spans="1:9" customFormat="1" ht="31.5" x14ac:dyDescent="0.25">
      <c r="A117" s="64" t="s">
        <v>328</v>
      </c>
      <c r="B117" s="51" t="s">
        <v>377</v>
      </c>
      <c r="C117" s="161" t="s">
        <v>167</v>
      </c>
      <c r="D117" s="53" t="s">
        <v>11</v>
      </c>
      <c r="E117" s="54">
        <v>74</v>
      </c>
      <c r="F117" s="88">
        <v>0</v>
      </c>
      <c r="G117" s="56"/>
      <c r="H117" s="88">
        <f t="shared" si="8"/>
        <v>0</v>
      </c>
      <c r="I117" s="56"/>
    </row>
    <row r="118" spans="1:9" customFormat="1" ht="15.75" x14ac:dyDescent="0.25">
      <c r="A118" s="64" t="s">
        <v>329</v>
      </c>
      <c r="B118" s="51" t="s">
        <v>377</v>
      </c>
      <c r="C118" s="161" t="s">
        <v>181</v>
      </c>
      <c r="D118" s="53" t="s">
        <v>11</v>
      </c>
      <c r="E118" s="54">
        <v>37</v>
      </c>
      <c r="F118" s="88">
        <v>0</v>
      </c>
      <c r="G118" s="56"/>
      <c r="H118" s="88">
        <f t="shared" si="8"/>
        <v>0</v>
      </c>
      <c r="I118" s="56"/>
    </row>
    <row r="119" spans="1:9" ht="15.75" x14ac:dyDescent="0.25">
      <c r="A119" s="64" t="s">
        <v>330</v>
      </c>
      <c r="B119" s="51" t="s">
        <v>377</v>
      </c>
      <c r="C119" s="160" t="s">
        <v>97</v>
      </c>
      <c r="D119" s="53" t="s">
        <v>11</v>
      </c>
      <c r="E119" s="54">
        <v>65</v>
      </c>
      <c r="F119" s="88">
        <v>0</v>
      </c>
      <c r="G119" s="56"/>
      <c r="H119" s="88">
        <f t="shared" si="8"/>
        <v>0</v>
      </c>
      <c r="I119" s="56"/>
    </row>
    <row r="120" spans="1:9" ht="47.25" x14ac:dyDescent="0.25">
      <c r="A120" s="59" t="s">
        <v>14</v>
      </c>
      <c r="B120" s="60" t="s">
        <v>376</v>
      </c>
      <c r="C120" s="159" t="s">
        <v>404</v>
      </c>
      <c r="D120" s="62" t="s">
        <v>8</v>
      </c>
      <c r="E120" s="90">
        <v>206.31</v>
      </c>
      <c r="F120" s="88"/>
      <c r="G120" s="91">
        <v>0</v>
      </c>
      <c r="H120" s="92"/>
      <c r="I120" s="91">
        <f>E120*G120</f>
        <v>0</v>
      </c>
    </row>
    <row r="121" spans="1:9" ht="15.75" x14ac:dyDescent="0.25">
      <c r="A121" s="64" t="s">
        <v>60</v>
      </c>
      <c r="B121" s="51" t="s">
        <v>377</v>
      </c>
      <c r="C121" s="160" t="s">
        <v>81</v>
      </c>
      <c r="D121" s="53" t="s">
        <v>8</v>
      </c>
      <c r="E121" s="68">
        <v>206.31</v>
      </c>
      <c r="F121" s="88">
        <v>0</v>
      </c>
      <c r="G121" s="56"/>
      <c r="H121" s="88">
        <f t="shared" ref="H121:H122" si="9">E121*F121</f>
        <v>0</v>
      </c>
      <c r="I121" s="56"/>
    </row>
    <row r="122" spans="1:9" customFormat="1" ht="15.75" x14ac:dyDescent="0.25">
      <c r="A122" s="64" t="s">
        <v>332</v>
      </c>
      <c r="B122" s="51" t="s">
        <v>377</v>
      </c>
      <c r="C122" s="161" t="s">
        <v>160</v>
      </c>
      <c r="D122" s="53" t="s">
        <v>11</v>
      </c>
      <c r="E122" s="54">
        <v>16</v>
      </c>
      <c r="F122" s="88">
        <v>0</v>
      </c>
      <c r="G122" s="56"/>
      <c r="H122" s="88">
        <f t="shared" si="9"/>
        <v>0</v>
      </c>
      <c r="I122" s="56"/>
    </row>
    <row r="123" spans="1:9" customFormat="1" ht="15.75" x14ac:dyDescent="0.25">
      <c r="A123" s="64" t="s">
        <v>333</v>
      </c>
      <c r="B123" s="51" t="s">
        <v>377</v>
      </c>
      <c r="C123" s="161" t="s">
        <v>152</v>
      </c>
      <c r="D123" s="53" t="s">
        <v>11</v>
      </c>
      <c r="E123" s="54">
        <v>125</v>
      </c>
      <c r="F123" s="88">
        <v>0</v>
      </c>
      <c r="G123" s="99"/>
      <c r="H123" s="88">
        <f>E123*F123</f>
        <v>0</v>
      </c>
      <c r="I123" s="56"/>
    </row>
    <row r="124" spans="1:9" customFormat="1" ht="15.75" x14ac:dyDescent="0.25">
      <c r="A124" s="64" t="s">
        <v>334</v>
      </c>
      <c r="B124" s="51" t="s">
        <v>377</v>
      </c>
      <c r="C124" s="161" t="s">
        <v>123</v>
      </c>
      <c r="D124" s="53" t="s">
        <v>11</v>
      </c>
      <c r="E124" s="54">
        <v>3</v>
      </c>
      <c r="F124" s="88">
        <v>0</v>
      </c>
      <c r="G124" s="56"/>
      <c r="H124" s="88">
        <f t="shared" ref="H124" si="10">E124*F124</f>
        <v>0</v>
      </c>
      <c r="I124" s="56"/>
    </row>
    <row r="125" spans="1:9" customFormat="1" ht="15.75" x14ac:dyDescent="0.25">
      <c r="A125" s="64" t="s">
        <v>335</v>
      </c>
      <c r="B125" s="51" t="s">
        <v>377</v>
      </c>
      <c r="C125" s="161" t="s">
        <v>146</v>
      </c>
      <c r="D125" s="53" t="s">
        <v>11</v>
      </c>
      <c r="E125" s="54">
        <v>22</v>
      </c>
      <c r="F125" s="88">
        <v>0</v>
      </c>
      <c r="G125" s="56"/>
      <c r="H125" s="88">
        <f t="shared" ref="H125:H129" si="11">E125*F125</f>
        <v>0</v>
      </c>
      <c r="I125" s="56"/>
    </row>
    <row r="126" spans="1:9" customFormat="1" ht="15.75" x14ac:dyDescent="0.25">
      <c r="A126" s="64" t="s">
        <v>336</v>
      </c>
      <c r="B126" s="51" t="s">
        <v>377</v>
      </c>
      <c r="C126" s="161" t="s">
        <v>133</v>
      </c>
      <c r="D126" s="53" t="s">
        <v>11</v>
      </c>
      <c r="E126" s="54">
        <v>138</v>
      </c>
      <c r="F126" s="88">
        <v>0</v>
      </c>
      <c r="G126" s="56"/>
      <c r="H126" s="88">
        <f t="shared" si="11"/>
        <v>0</v>
      </c>
      <c r="I126" s="56"/>
    </row>
    <row r="127" spans="1:9" customFormat="1" ht="31.5" x14ac:dyDescent="0.25">
      <c r="A127" s="64" t="s">
        <v>337</v>
      </c>
      <c r="B127" s="51" t="s">
        <v>377</v>
      </c>
      <c r="C127" s="161" t="s">
        <v>168</v>
      </c>
      <c r="D127" s="53" t="s">
        <v>11</v>
      </c>
      <c r="E127" s="54">
        <v>372</v>
      </c>
      <c r="F127" s="88">
        <v>0</v>
      </c>
      <c r="G127" s="56"/>
      <c r="H127" s="88">
        <f t="shared" si="11"/>
        <v>0</v>
      </c>
      <c r="I127" s="56"/>
    </row>
    <row r="128" spans="1:9" customFormat="1" ht="15.75" x14ac:dyDescent="0.25">
      <c r="A128" s="64" t="s">
        <v>338</v>
      </c>
      <c r="B128" s="51" t="s">
        <v>377</v>
      </c>
      <c r="C128" s="161" t="s">
        <v>182</v>
      </c>
      <c r="D128" s="53" t="s">
        <v>11</v>
      </c>
      <c r="E128" s="54">
        <v>186</v>
      </c>
      <c r="F128" s="88">
        <v>0</v>
      </c>
      <c r="G128" s="56"/>
      <c r="H128" s="88">
        <f t="shared" si="11"/>
        <v>0</v>
      </c>
      <c r="I128" s="96"/>
    </row>
    <row r="129" spans="1:9" ht="15.75" x14ac:dyDescent="0.25">
      <c r="A129" s="64" t="s">
        <v>339</v>
      </c>
      <c r="B129" s="51" t="s">
        <v>377</v>
      </c>
      <c r="C129" s="160" t="s">
        <v>98</v>
      </c>
      <c r="D129" s="53" t="s">
        <v>11</v>
      </c>
      <c r="E129" s="54">
        <v>112</v>
      </c>
      <c r="F129" s="88">
        <v>0</v>
      </c>
      <c r="G129" s="56"/>
      <c r="H129" s="88">
        <f t="shared" si="11"/>
        <v>0</v>
      </c>
      <c r="I129" s="56"/>
    </row>
    <row r="130" spans="1:9" ht="47.25" x14ac:dyDescent="0.25">
      <c r="A130" s="59" t="s">
        <v>15</v>
      </c>
      <c r="B130" s="60" t="s">
        <v>376</v>
      </c>
      <c r="C130" s="159" t="s">
        <v>403</v>
      </c>
      <c r="D130" s="62" t="s">
        <v>8</v>
      </c>
      <c r="E130" s="90">
        <v>147.96</v>
      </c>
      <c r="F130" s="88"/>
      <c r="G130" s="91">
        <v>0</v>
      </c>
      <c r="H130" s="92"/>
      <c r="I130" s="91">
        <f>E130*G130</f>
        <v>0</v>
      </c>
    </row>
    <row r="131" spans="1:9" ht="15.75" x14ac:dyDescent="0.25">
      <c r="A131" s="64" t="s">
        <v>61</v>
      </c>
      <c r="B131" s="51" t="s">
        <v>377</v>
      </c>
      <c r="C131" s="160" t="s">
        <v>82</v>
      </c>
      <c r="D131" s="53" t="s">
        <v>8</v>
      </c>
      <c r="E131" s="68">
        <v>147.96</v>
      </c>
      <c r="F131" s="88">
        <v>0</v>
      </c>
      <c r="G131" s="56"/>
      <c r="H131" s="88">
        <f t="shared" ref="H131:H138" si="12">E131*F131</f>
        <v>0</v>
      </c>
      <c r="I131" s="56"/>
    </row>
    <row r="132" spans="1:9" customFormat="1" ht="15.75" x14ac:dyDescent="0.25">
      <c r="A132" s="64" t="s">
        <v>340</v>
      </c>
      <c r="B132" s="51" t="s">
        <v>377</v>
      </c>
      <c r="C132" s="161" t="s">
        <v>161</v>
      </c>
      <c r="D132" s="53" t="s">
        <v>11</v>
      </c>
      <c r="E132" s="54">
        <v>2</v>
      </c>
      <c r="F132" s="88">
        <v>0</v>
      </c>
      <c r="G132" s="56"/>
      <c r="H132" s="88">
        <f t="shared" si="12"/>
        <v>0</v>
      </c>
      <c r="I132" s="56"/>
    </row>
    <row r="133" spans="1:9" customFormat="1" ht="15.75" x14ac:dyDescent="0.25">
      <c r="A133" s="64" t="s">
        <v>341</v>
      </c>
      <c r="B133" s="51" t="s">
        <v>377</v>
      </c>
      <c r="C133" s="161" t="s">
        <v>153</v>
      </c>
      <c r="D133" s="53" t="s">
        <v>11</v>
      </c>
      <c r="E133" s="54">
        <v>79</v>
      </c>
      <c r="F133" s="88">
        <v>0</v>
      </c>
      <c r="G133" s="56"/>
      <c r="H133" s="88">
        <f t="shared" si="12"/>
        <v>0</v>
      </c>
      <c r="I133" s="56"/>
    </row>
    <row r="134" spans="1:9" customFormat="1" ht="15.75" x14ac:dyDescent="0.25">
      <c r="A134" s="64" t="s">
        <v>342</v>
      </c>
      <c r="B134" s="51" t="s">
        <v>377</v>
      </c>
      <c r="C134" s="161" t="s">
        <v>124</v>
      </c>
      <c r="D134" s="53" t="s">
        <v>11</v>
      </c>
      <c r="E134" s="54">
        <v>12</v>
      </c>
      <c r="F134" s="88">
        <v>0</v>
      </c>
      <c r="G134" s="56"/>
      <c r="H134" s="88">
        <f t="shared" si="12"/>
        <v>0</v>
      </c>
      <c r="I134" s="56"/>
    </row>
    <row r="135" spans="1:9" customFormat="1" ht="15.75" x14ac:dyDescent="0.25">
      <c r="A135" s="64" t="s">
        <v>343</v>
      </c>
      <c r="B135" s="51" t="s">
        <v>377</v>
      </c>
      <c r="C135" s="161" t="s">
        <v>134</v>
      </c>
      <c r="D135" s="53" t="s">
        <v>11</v>
      </c>
      <c r="E135" s="54">
        <v>155</v>
      </c>
      <c r="F135" s="88">
        <v>0</v>
      </c>
      <c r="G135" s="56"/>
      <c r="H135" s="88">
        <f t="shared" si="12"/>
        <v>0</v>
      </c>
      <c r="I135" s="56"/>
    </row>
    <row r="136" spans="1:9" customFormat="1" ht="31.5" x14ac:dyDescent="0.25">
      <c r="A136" s="64" t="s">
        <v>344</v>
      </c>
      <c r="B136" s="51" t="s">
        <v>377</v>
      </c>
      <c r="C136" s="161" t="s">
        <v>169</v>
      </c>
      <c r="D136" s="53" t="s">
        <v>11</v>
      </c>
      <c r="E136" s="54">
        <v>320</v>
      </c>
      <c r="F136" s="88">
        <v>0</v>
      </c>
      <c r="G136" s="56"/>
      <c r="H136" s="88">
        <f t="shared" si="12"/>
        <v>0</v>
      </c>
      <c r="I136" s="56"/>
    </row>
    <row r="137" spans="1:9" customFormat="1" ht="15.75" x14ac:dyDescent="0.25">
      <c r="A137" s="64" t="s">
        <v>345</v>
      </c>
      <c r="B137" s="51" t="s">
        <v>377</v>
      </c>
      <c r="C137" s="161" t="s">
        <v>182</v>
      </c>
      <c r="D137" s="53" t="s">
        <v>11</v>
      </c>
      <c r="E137" s="54">
        <v>160</v>
      </c>
      <c r="F137" s="88">
        <v>0</v>
      </c>
      <c r="G137" s="56"/>
      <c r="H137" s="88">
        <f t="shared" si="12"/>
        <v>0</v>
      </c>
      <c r="I137" s="56"/>
    </row>
    <row r="138" spans="1:9" ht="15.75" x14ac:dyDescent="0.25">
      <c r="A138" s="64" t="s">
        <v>346</v>
      </c>
      <c r="B138" s="51" t="s">
        <v>377</v>
      </c>
      <c r="C138" s="160" t="s">
        <v>99</v>
      </c>
      <c r="D138" s="53" t="s">
        <v>11</v>
      </c>
      <c r="E138" s="54">
        <v>76</v>
      </c>
      <c r="F138" s="88">
        <v>0</v>
      </c>
      <c r="G138" s="56"/>
      <c r="H138" s="88">
        <f t="shared" si="12"/>
        <v>0</v>
      </c>
      <c r="I138" s="56"/>
    </row>
    <row r="139" spans="1:9" s="57" customFormat="1" ht="15.75" x14ac:dyDescent="0.25">
      <c r="A139" s="64" t="s">
        <v>347</v>
      </c>
      <c r="B139" s="51" t="s">
        <v>377</v>
      </c>
      <c r="C139" s="161" t="s">
        <v>365</v>
      </c>
      <c r="D139" s="53" t="s">
        <v>11</v>
      </c>
      <c r="E139" s="54">
        <v>223</v>
      </c>
      <c r="F139" s="88">
        <v>0</v>
      </c>
      <c r="G139" s="56"/>
      <c r="H139" s="88">
        <f>E139*F139</f>
        <v>0</v>
      </c>
      <c r="I139" s="56"/>
    </row>
    <row r="140" spans="1:9" customFormat="1" ht="31.5" x14ac:dyDescent="0.25">
      <c r="A140" s="59" t="s">
        <v>16</v>
      </c>
      <c r="B140" s="60" t="s">
        <v>376</v>
      </c>
      <c r="C140" s="162" t="s">
        <v>374</v>
      </c>
      <c r="D140" s="62" t="s">
        <v>11</v>
      </c>
      <c r="E140" s="63">
        <v>11</v>
      </c>
      <c r="F140" s="110"/>
      <c r="G140" s="96">
        <v>0</v>
      </c>
      <c r="H140" s="110"/>
      <c r="I140" s="96">
        <f>E140*G140</f>
        <v>0</v>
      </c>
    </row>
    <row r="141" spans="1:9" customFormat="1" ht="15.75" x14ac:dyDescent="0.25">
      <c r="A141" s="64" t="s">
        <v>348</v>
      </c>
      <c r="B141" s="51" t="s">
        <v>377</v>
      </c>
      <c r="C141" s="161" t="s">
        <v>183</v>
      </c>
      <c r="D141" s="53" t="s">
        <v>11</v>
      </c>
      <c r="E141" s="54">
        <v>4</v>
      </c>
      <c r="F141" s="88">
        <v>0</v>
      </c>
      <c r="G141" s="56"/>
      <c r="H141" s="88">
        <f t="shared" ref="H141:H142" si="13">E141*F141</f>
        <v>0</v>
      </c>
      <c r="I141" s="96"/>
    </row>
    <row r="142" spans="1:9" customFormat="1" ht="15.75" x14ac:dyDescent="0.25">
      <c r="A142" s="64" t="s">
        <v>349</v>
      </c>
      <c r="B142" s="51" t="s">
        <v>377</v>
      </c>
      <c r="C142" s="161" t="s">
        <v>210</v>
      </c>
      <c r="D142" s="53" t="s">
        <v>11</v>
      </c>
      <c r="E142" s="54">
        <v>7</v>
      </c>
      <c r="F142" s="88">
        <v>0</v>
      </c>
      <c r="G142" s="56"/>
      <c r="H142" s="88">
        <f t="shared" si="13"/>
        <v>0</v>
      </c>
      <c r="I142" s="56"/>
    </row>
    <row r="143" spans="1:9" ht="22.5" customHeight="1" x14ac:dyDescent="0.25">
      <c r="A143" s="105"/>
      <c r="B143" s="106"/>
      <c r="C143" s="169" t="s">
        <v>83</v>
      </c>
      <c r="D143" s="107"/>
      <c r="E143" s="108"/>
      <c r="F143" s="88"/>
      <c r="G143" s="56"/>
      <c r="H143" s="88"/>
      <c r="I143" s="56"/>
    </row>
    <row r="144" spans="1:9" ht="31.5" x14ac:dyDescent="0.25">
      <c r="A144" s="59" t="s">
        <v>385</v>
      </c>
      <c r="B144" s="60" t="s">
        <v>376</v>
      </c>
      <c r="C144" s="159" t="s">
        <v>406</v>
      </c>
      <c r="D144" s="62" t="s">
        <v>8</v>
      </c>
      <c r="E144" s="90">
        <f>SUM(E145:E152)</f>
        <v>296.08000000000004</v>
      </c>
      <c r="F144" s="88"/>
      <c r="G144" s="91">
        <v>0</v>
      </c>
      <c r="H144" s="92"/>
      <c r="I144" s="91">
        <f>E144*G144</f>
        <v>0</v>
      </c>
    </row>
    <row r="145" spans="1:9" ht="15.75" x14ac:dyDescent="0.25">
      <c r="A145" s="64" t="s">
        <v>386</v>
      </c>
      <c r="B145" s="51" t="s">
        <v>377</v>
      </c>
      <c r="C145" s="160" t="s">
        <v>84</v>
      </c>
      <c r="D145" s="53" t="s">
        <v>8</v>
      </c>
      <c r="E145" s="68">
        <v>20.100000000000001</v>
      </c>
      <c r="F145" s="88">
        <v>0</v>
      </c>
      <c r="G145" s="56"/>
      <c r="H145" s="88">
        <f t="shared" ref="H145:H151" si="14">E145*F145</f>
        <v>0</v>
      </c>
      <c r="I145" s="56"/>
    </row>
    <row r="146" spans="1:9" ht="15.75" x14ac:dyDescent="0.25">
      <c r="A146" s="64" t="s">
        <v>387</v>
      </c>
      <c r="B146" s="51" t="s">
        <v>377</v>
      </c>
      <c r="C146" s="160" t="s">
        <v>85</v>
      </c>
      <c r="D146" s="53" t="s">
        <v>8</v>
      </c>
      <c r="E146" s="68">
        <v>51.93</v>
      </c>
      <c r="F146" s="88">
        <v>0</v>
      </c>
      <c r="G146" s="56"/>
      <c r="H146" s="88">
        <f t="shared" si="14"/>
        <v>0</v>
      </c>
      <c r="I146" s="56"/>
    </row>
    <row r="147" spans="1:9" ht="15.75" x14ac:dyDescent="0.25">
      <c r="A147" s="64" t="s">
        <v>388</v>
      </c>
      <c r="B147" s="51" t="s">
        <v>377</v>
      </c>
      <c r="C147" s="160" t="s">
        <v>86</v>
      </c>
      <c r="D147" s="53" t="s">
        <v>8</v>
      </c>
      <c r="E147" s="68">
        <v>11.8</v>
      </c>
      <c r="F147" s="88">
        <v>0</v>
      </c>
      <c r="G147" s="56"/>
      <c r="H147" s="88">
        <f t="shared" si="14"/>
        <v>0</v>
      </c>
      <c r="I147" s="56"/>
    </row>
    <row r="148" spans="1:9" ht="15.75" x14ac:dyDescent="0.25">
      <c r="A148" s="64" t="s">
        <v>389</v>
      </c>
      <c r="B148" s="51" t="s">
        <v>377</v>
      </c>
      <c r="C148" s="160" t="s">
        <v>87</v>
      </c>
      <c r="D148" s="53" t="s">
        <v>8</v>
      </c>
      <c r="E148" s="68">
        <v>42.88</v>
      </c>
      <c r="F148" s="88">
        <v>0</v>
      </c>
      <c r="G148" s="56"/>
      <c r="H148" s="88">
        <f t="shared" si="14"/>
        <v>0</v>
      </c>
      <c r="I148" s="56"/>
    </row>
    <row r="149" spans="1:9" ht="15.75" x14ac:dyDescent="0.25">
      <c r="A149" s="64" t="s">
        <v>390</v>
      </c>
      <c r="B149" s="51" t="s">
        <v>377</v>
      </c>
      <c r="C149" s="160" t="s">
        <v>88</v>
      </c>
      <c r="D149" s="53" t="s">
        <v>8</v>
      </c>
      <c r="E149" s="68">
        <v>46.05</v>
      </c>
      <c r="F149" s="88">
        <v>0</v>
      </c>
      <c r="G149" s="56"/>
      <c r="H149" s="88">
        <f t="shared" si="14"/>
        <v>0</v>
      </c>
      <c r="I149" s="56"/>
    </row>
    <row r="150" spans="1:9" ht="15.75" x14ac:dyDescent="0.25">
      <c r="A150" s="64" t="s">
        <v>391</v>
      </c>
      <c r="B150" s="51" t="s">
        <v>377</v>
      </c>
      <c r="C150" s="160" t="s">
        <v>89</v>
      </c>
      <c r="D150" s="53" t="s">
        <v>8</v>
      </c>
      <c r="E150" s="68">
        <v>88.12</v>
      </c>
      <c r="F150" s="88">
        <v>0</v>
      </c>
      <c r="G150" s="56"/>
      <c r="H150" s="88">
        <f t="shared" si="14"/>
        <v>0</v>
      </c>
      <c r="I150" s="56"/>
    </row>
    <row r="151" spans="1:9" ht="15.75" x14ac:dyDescent="0.25">
      <c r="A151" s="64" t="s">
        <v>392</v>
      </c>
      <c r="B151" s="51" t="s">
        <v>377</v>
      </c>
      <c r="C151" s="160" t="s">
        <v>90</v>
      </c>
      <c r="D151" s="53" t="s">
        <v>8</v>
      </c>
      <c r="E151" s="68">
        <v>24.66</v>
      </c>
      <c r="F151" s="88">
        <v>0</v>
      </c>
      <c r="G151" s="56"/>
      <c r="H151" s="88">
        <f t="shared" si="14"/>
        <v>0</v>
      </c>
      <c r="I151" s="56"/>
    </row>
    <row r="152" spans="1:9" ht="15.75" x14ac:dyDescent="0.25">
      <c r="A152" s="64" t="s">
        <v>393</v>
      </c>
      <c r="B152" s="51" t="s">
        <v>377</v>
      </c>
      <c r="C152" s="160" t="s">
        <v>91</v>
      </c>
      <c r="D152" s="53" t="s">
        <v>8</v>
      </c>
      <c r="E152" s="68">
        <v>10.54</v>
      </c>
      <c r="F152" s="88">
        <v>0</v>
      </c>
      <c r="G152" s="56"/>
      <c r="H152" s="88">
        <f>E152*F152</f>
        <v>0</v>
      </c>
      <c r="I152" s="56"/>
    </row>
    <row r="153" spans="1:9" ht="22.5" customHeight="1" x14ac:dyDescent="0.25">
      <c r="A153" s="105"/>
      <c r="B153" s="106"/>
      <c r="C153" s="169" t="s">
        <v>208</v>
      </c>
      <c r="D153" s="107"/>
      <c r="E153" s="108"/>
      <c r="F153" s="55"/>
      <c r="G153" s="56"/>
      <c r="H153" s="88"/>
      <c r="I153" s="56"/>
    </row>
    <row r="154" spans="1:9" customFormat="1" ht="15.75" x14ac:dyDescent="0.25">
      <c r="A154" s="59" t="s">
        <v>394</v>
      </c>
      <c r="B154" s="60" t="s">
        <v>376</v>
      </c>
      <c r="C154" s="162" t="s">
        <v>211</v>
      </c>
      <c r="D154" s="62" t="s">
        <v>11</v>
      </c>
      <c r="E154" s="63">
        <v>1</v>
      </c>
      <c r="F154" s="88"/>
      <c r="G154" s="91">
        <v>0</v>
      </c>
      <c r="H154" s="92"/>
      <c r="I154" s="91">
        <f>E154*G154</f>
        <v>0</v>
      </c>
    </row>
    <row r="155" spans="1:9" customFormat="1" ht="31.5" x14ac:dyDescent="0.25">
      <c r="A155" s="64" t="s">
        <v>395</v>
      </c>
      <c r="B155" s="51" t="s">
        <v>377</v>
      </c>
      <c r="C155" s="161" t="s">
        <v>209</v>
      </c>
      <c r="D155" s="53" t="s">
        <v>11</v>
      </c>
      <c r="E155" s="54">
        <v>1</v>
      </c>
      <c r="F155" s="88">
        <v>0</v>
      </c>
      <c r="G155" s="56"/>
      <c r="H155" s="88">
        <f>E155*F155</f>
        <v>0</v>
      </c>
      <c r="I155" s="56"/>
    </row>
    <row r="156" spans="1:9" ht="22.5" customHeight="1" x14ac:dyDescent="0.25">
      <c r="A156" s="105"/>
      <c r="B156" s="106"/>
      <c r="C156" s="169" t="s">
        <v>272</v>
      </c>
      <c r="D156" s="107"/>
      <c r="E156" s="108"/>
      <c r="F156" s="88"/>
      <c r="G156" s="56"/>
      <c r="H156" s="88"/>
      <c r="I156" s="56"/>
    </row>
    <row r="157" spans="1:9" customFormat="1" ht="31.5" x14ac:dyDescent="0.25">
      <c r="A157" s="59" t="s">
        <v>396</v>
      </c>
      <c r="B157" s="60" t="s">
        <v>376</v>
      </c>
      <c r="C157" s="162" t="s">
        <v>303</v>
      </c>
      <c r="D157" s="62" t="s">
        <v>11</v>
      </c>
      <c r="E157" s="63">
        <f>SUM(E158:E161)</f>
        <v>43</v>
      </c>
      <c r="F157" s="88"/>
      <c r="G157" s="91">
        <v>0</v>
      </c>
      <c r="H157" s="92"/>
      <c r="I157" s="91">
        <f>E157*G157</f>
        <v>0</v>
      </c>
    </row>
    <row r="158" spans="1:9" customFormat="1" ht="15.75" x14ac:dyDescent="0.25">
      <c r="A158" s="64" t="s">
        <v>397</v>
      </c>
      <c r="B158" s="51" t="s">
        <v>377</v>
      </c>
      <c r="C158" s="161" t="s">
        <v>304</v>
      </c>
      <c r="D158" s="53" t="s">
        <v>11</v>
      </c>
      <c r="E158" s="54">
        <v>12</v>
      </c>
      <c r="F158" s="55">
        <v>0</v>
      </c>
      <c r="G158" s="96"/>
      <c r="H158" s="55">
        <f>E158*F158</f>
        <v>0</v>
      </c>
      <c r="I158" s="96"/>
    </row>
    <row r="159" spans="1:9" customFormat="1" ht="15.75" x14ac:dyDescent="0.25">
      <c r="A159" s="64" t="s">
        <v>398</v>
      </c>
      <c r="B159" s="51" t="s">
        <v>377</v>
      </c>
      <c r="C159" s="161" t="s">
        <v>305</v>
      </c>
      <c r="D159" s="53" t="s">
        <v>11</v>
      </c>
      <c r="E159" s="54">
        <v>17</v>
      </c>
      <c r="F159" s="55">
        <v>0</v>
      </c>
      <c r="G159" s="96"/>
      <c r="H159" s="55">
        <f t="shared" ref="H159:H160" si="15">E159*F159</f>
        <v>0</v>
      </c>
      <c r="I159" s="96"/>
    </row>
    <row r="160" spans="1:9" customFormat="1" ht="15.75" x14ac:dyDescent="0.25">
      <c r="A160" s="64" t="s">
        <v>399</v>
      </c>
      <c r="B160" s="51" t="s">
        <v>377</v>
      </c>
      <c r="C160" s="161" t="s">
        <v>306</v>
      </c>
      <c r="D160" s="53" t="s">
        <v>11</v>
      </c>
      <c r="E160" s="54">
        <v>10</v>
      </c>
      <c r="F160" s="55">
        <v>0</v>
      </c>
      <c r="G160" s="96"/>
      <c r="H160" s="55">
        <f t="shared" si="15"/>
        <v>0</v>
      </c>
      <c r="I160" s="96"/>
    </row>
    <row r="161" spans="1:9" customFormat="1" ht="15.75" x14ac:dyDescent="0.25">
      <c r="A161" s="64" t="s">
        <v>400</v>
      </c>
      <c r="B161" s="51" t="s">
        <v>377</v>
      </c>
      <c r="C161" s="161" t="s">
        <v>307</v>
      </c>
      <c r="D161" s="53" t="s">
        <v>11</v>
      </c>
      <c r="E161" s="54">
        <v>4</v>
      </c>
      <c r="F161" s="55">
        <v>0</v>
      </c>
      <c r="G161" s="96"/>
      <c r="H161" s="55">
        <f>E161*F161</f>
        <v>0</v>
      </c>
      <c r="I161" s="96"/>
    </row>
    <row r="162" spans="1:9" ht="22.5" customHeight="1" x14ac:dyDescent="0.25">
      <c r="A162" s="105"/>
      <c r="B162" s="106"/>
      <c r="C162" s="169" t="s">
        <v>350</v>
      </c>
      <c r="D162" s="107"/>
      <c r="E162" s="108"/>
      <c r="F162" s="88"/>
      <c r="G162" s="56"/>
      <c r="H162" s="88"/>
      <c r="I162" s="56"/>
    </row>
    <row r="163" spans="1:9" customFormat="1" ht="53.25" customHeight="1" x14ac:dyDescent="0.25">
      <c r="A163" s="59" t="s">
        <v>401</v>
      </c>
      <c r="B163" s="60" t="s">
        <v>376</v>
      </c>
      <c r="C163" s="162" t="s">
        <v>372</v>
      </c>
      <c r="D163" s="62" t="s">
        <v>8</v>
      </c>
      <c r="E163" s="90">
        <f>E79+E93+E108+E120+E130</f>
        <v>633.58000000000004</v>
      </c>
      <c r="F163" s="88"/>
      <c r="G163" s="91">
        <v>0</v>
      </c>
      <c r="H163" s="92"/>
      <c r="I163" s="91">
        <f>E163*G163</f>
        <v>0</v>
      </c>
    </row>
    <row r="164" spans="1:9" customFormat="1" ht="51.75" customHeight="1" thickBot="1" x14ac:dyDescent="0.3">
      <c r="A164" s="126" t="s">
        <v>402</v>
      </c>
      <c r="B164" s="60" t="s">
        <v>376</v>
      </c>
      <c r="C164" s="163" t="s">
        <v>185</v>
      </c>
      <c r="D164" s="127" t="s">
        <v>8</v>
      </c>
      <c r="E164" s="128">
        <f>E29+E41+E55+E68</f>
        <v>94.02</v>
      </c>
      <c r="F164" s="119"/>
      <c r="G164" s="91">
        <v>0</v>
      </c>
      <c r="H164" s="92"/>
      <c r="I164" s="91">
        <f>E164*G164</f>
        <v>0</v>
      </c>
    </row>
    <row r="165" spans="1:9" ht="15.75" thickBot="1" x14ac:dyDescent="0.3">
      <c r="A165" s="139"/>
      <c r="B165" s="140"/>
      <c r="C165" s="141" t="s">
        <v>378</v>
      </c>
      <c r="D165" s="142"/>
      <c r="E165" s="142"/>
      <c r="F165" s="143"/>
      <c r="G165" s="144"/>
      <c r="H165" s="145">
        <f>SUM(H16:H164)</f>
        <v>0</v>
      </c>
      <c r="I165" s="146">
        <f>SUM(I16:I164)</f>
        <v>0</v>
      </c>
    </row>
    <row r="166" spans="1:9" ht="16.5" thickBot="1" x14ac:dyDescent="0.3">
      <c r="A166" s="147"/>
      <c r="B166" s="148"/>
      <c r="C166" s="149" t="s">
        <v>384</v>
      </c>
      <c r="D166" s="150"/>
      <c r="E166" s="150"/>
      <c r="F166" s="151"/>
      <c r="G166" s="152"/>
      <c r="H166" s="153"/>
      <c r="I166" s="154">
        <f>H165+I165</f>
        <v>0</v>
      </c>
    </row>
    <row r="167" spans="1:9" ht="15.75" thickBot="1" x14ac:dyDescent="0.3">
      <c r="A167" s="130"/>
      <c r="B167" s="131"/>
      <c r="C167" s="133" t="s">
        <v>379</v>
      </c>
      <c r="D167" s="135"/>
      <c r="E167" s="135"/>
      <c r="F167" s="137"/>
      <c r="G167" s="136"/>
      <c r="H167" s="137"/>
      <c r="I167" s="138">
        <f>I166/1.2*20%</f>
        <v>0</v>
      </c>
    </row>
  </sheetData>
  <mergeCells count="13">
    <mergeCell ref="F1:I1"/>
    <mergeCell ref="A2:B2"/>
    <mergeCell ref="F2:I2"/>
    <mergeCell ref="F13:G13"/>
    <mergeCell ref="H13:I13"/>
    <mergeCell ref="A11:H11"/>
    <mergeCell ref="C6:H6"/>
    <mergeCell ref="A12:E12"/>
    <mergeCell ref="A13:A14"/>
    <mergeCell ref="C13:C14"/>
    <mergeCell ref="D13:D14"/>
    <mergeCell ref="E13:E14"/>
    <mergeCell ref="A8:I10"/>
  </mergeCells>
  <phoneticPr fontId="9" type="noConversion"/>
  <pageMargins left="0.31496062992125984" right="0.31496062992125984" top="0.55118110236220474" bottom="0.35433070866141736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B2E5-CF90-44C7-AF00-C60E5327D948}">
  <sheetPr>
    <pageSetUpPr fitToPage="1"/>
  </sheetPr>
  <dimension ref="A1:AI130"/>
  <sheetViews>
    <sheetView view="pageBreakPreview" zoomScale="115" zoomScaleNormal="100" zoomScaleSheetLayoutView="115" workbookViewId="0">
      <selection activeCell="C7" sqref="C7"/>
    </sheetView>
  </sheetViews>
  <sheetFormatPr defaultColWidth="9.140625" defaultRowHeight="15" x14ac:dyDescent="0.25"/>
  <cols>
    <col min="1" max="1" width="6" style="1" customWidth="1"/>
    <col min="2" max="2" width="17.7109375" style="4" customWidth="1"/>
    <col min="3" max="3" width="48.7109375" style="1" customWidth="1"/>
    <col min="4" max="4" width="8.85546875" style="1" customWidth="1"/>
    <col min="5" max="5" width="11.42578125" style="1" customWidth="1"/>
    <col min="6" max="6" width="14.85546875" style="2" customWidth="1"/>
    <col min="7" max="7" width="11.42578125" style="2" customWidth="1"/>
    <col min="8" max="8" width="13.140625" style="2" customWidth="1"/>
    <col min="9" max="9" width="13.85546875" style="2" customWidth="1"/>
    <col min="10" max="10" width="9.140625" style="2" hidden="1" customWidth="1"/>
    <col min="11" max="16384" width="9.140625" style="2"/>
  </cols>
  <sheetData>
    <row r="1" spans="1:10" ht="15.75" customHeight="1" x14ac:dyDescent="0.25">
      <c r="A1" s="233" t="s">
        <v>408</v>
      </c>
      <c r="B1" s="233"/>
      <c r="C1" s="1" t="s">
        <v>409</v>
      </c>
      <c r="E1" s="5"/>
      <c r="G1" s="232" t="s">
        <v>407</v>
      </c>
      <c r="H1" s="232"/>
      <c r="I1" s="232"/>
      <c r="J1" s="232"/>
    </row>
    <row r="2" spans="1:10" ht="15.75" x14ac:dyDescent="0.25">
      <c r="A2" s="69"/>
      <c r="B2" s="69"/>
      <c r="E2" s="5"/>
    </row>
    <row r="3" spans="1:10" ht="15.75" x14ac:dyDescent="0.25">
      <c r="A3" s="69"/>
      <c r="B3" s="69"/>
      <c r="E3" s="5"/>
    </row>
    <row r="4" spans="1:10" ht="15.75" x14ac:dyDescent="0.25">
      <c r="A4" s="69"/>
      <c r="B4" s="69"/>
      <c r="E4" s="5"/>
    </row>
    <row r="5" spans="1:10" ht="15.75" x14ac:dyDescent="0.25">
      <c r="A5" s="69"/>
      <c r="B5" s="69"/>
      <c r="E5" s="5"/>
    </row>
    <row r="6" spans="1:10" ht="27.75" x14ac:dyDescent="0.4">
      <c r="A6" s="6"/>
      <c r="B6" s="6"/>
      <c r="C6" s="238" t="s">
        <v>440</v>
      </c>
      <c r="D6" s="245"/>
      <c r="E6" s="245"/>
      <c r="F6" s="245"/>
      <c r="G6" s="245"/>
    </row>
    <row r="7" spans="1:10" ht="13.5" customHeight="1" x14ac:dyDescent="0.4">
      <c r="A7" s="6"/>
      <c r="B7" s="6"/>
      <c r="C7" s="71"/>
      <c r="E7" s="5"/>
    </row>
    <row r="8" spans="1:10" ht="13.5" customHeight="1" x14ac:dyDescent="0.4">
      <c r="A8" s="6"/>
      <c r="B8" s="246" t="s">
        <v>375</v>
      </c>
      <c r="C8" s="247"/>
      <c r="D8" s="247"/>
      <c r="E8" s="247"/>
      <c r="F8" s="248"/>
      <c r="G8" s="248"/>
      <c r="H8" s="248"/>
    </row>
    <row r="9" spans="1:10" ht="13.5" customHeight="1" x14ac:dyDescent="0.4">
      <c r="A9" s="6"/>
      <c r="B9" s="247"/>
      <c r="C9" s="247"/>
      <c r="D9" s="247"/>
      <c r="E9" s="247"/>
      <c r="F9" s="248"/>
      <c r="G9" s="248"/>
      <c r="H9" s="248"/>
    </row>
    <row r="10" spans="1:10" ht="24.75" customHeight="1" x14ac:dyDescent="0.4">
      <c r="A10" s="6"/>
      <c r="B10" s="247"/>
      <c r="C10" s="247"/>
      <c r="D10" s="247"/>
      <c r="E10" s="247"/>
      <c r="F10" s="248"/>
      <c r="G10" s="248"/>
      <c r="H10" s="248"/>
    </row>
    <row r="11" spans="1:10" ht="15" customHeight="1" x14ac:dyDescent="0.25">
      <c r="A11" s="233"/>
      <c r="B11" s="233"/>
      <c r="C11" s="233"/>
      <c r="D11" s="233"/>
      <c r="E11" s="233"/>
    </row>
    <row r="12" spans="1:10" ht="22.5" customHeight="1" thickBot="1" x14ac:dyDescent="0.3">
      <c r="A12" s="241" t="s">
        <v>213</v>
      </c>
      <c r="B12" s="241"/>
      <c r="C12" s="241"/>
      <c r="D12" s="241"/>
      <c r="E12" s="241"/>
    </row>
    <row r="13" spans="1:10" s="3" customFormat="1" ht="15" customHeight="1" thickBot="1" x14ac:dyDescent="0.3">
      <c r="A13" s="242" t="s">
        <v>0</v>
      </c>
      <c r="B13" s="50" t="s">
        <v>1</v>
      </c>
      <c r="C13" s="242" t="s">
        <v>2</v>
      </c>
      <c r="D13" s="242" t="s">
        <v>3</v>
      </c>
      <c r="E13" s="242" t="s">
        <v>4</v>
      </c>
      <c r="F13" s="234" t="s">
        <v>380</v>
      </c>
      <c r="G13" s="235"/>
      <c r="H13" s="236" t="s">
        <v>383</v>
      </c>
      <c r="I13" s="235"/>
    </row>
    <row r="14" spans="1:10" ht="15.75" thickBot="1" x14ac:dyDescent="0.3">
      <c r="A14" s="243"/>
      <c r="B14" s="49" t="s">
        <v>5</v>
      </c>
      <c r="C14" s="243"/>
      <c r="D14" s="243"/>
      <c r="E14" s="244"/>
      <c r="F14" s="73" t="s">
        <v>381</v>
      </c>
      <c r="G14" s="73" t="s">
        <v>382</v>
      </c>
      <c r="H14" s="74" t="s">
        <v>381</v>
      </c>
      <c r="I14" s="73" t="s">
        <v>382</v>
      </c>
    </row>
    <row r="15" spans="1:10" ht="15.75" thickBot="1" x14ac:dyDescent="0.3">
      <c r="A15" s="75">
        <v>1</v>
      </c>
      <c r="B15" s="76">
        <v>2</v>
      </c>
      <c r="C15" s="77">
        <v>3</v>
      </c>
      <c r="D15" s="78">
        <v>4</v>
      </c>
      <c r="E15" s="73">
        <v>5</v>
      </c>
      <c r="F15" s="79">
        <v>6</v>
      </c>
      <c r="G15" s="81">
        <v>7</v>
      </c>
      <c r="H15" s="80">
        <v>8</v>
      </c>
      <c r="I15" s="81">
        <v>9</v>
      </c>
    </row>
    <row r="16" spans="1:10" ht="18.75" customHeight="1" x14ac:dyDescent="0.25">
      <c r="A16" s="83"/>
      <c r="B16" s="84"/>
      <c r="C16" s="171" t="s">
        <v>63</v>
      </c>
      <c r="D16" s="85"/>
      <c r="E16" s="86"/>
      <c r="F16" s="87"/>
      <c r="G16" s="56"/>
      <c r="H16" s="88"/>
      <c r="I16" s="56"/>
    </row>
    <row r="17" spans="1:9" ht="23.25" customHeight="1" x14ac:dyDescent="0.25">
      <c r="A17" s="59" t="s">
        <v>6</v>
      </c>
      <c r="B17" s="60" t="s">
        <v>376</v>
      </c>
      <c r="C17" s="89" t="s">
        <v>361</v>
      </c>
      <c r="D17" s="62" t="s">
        <v>8</v>
      </c>
      <c r="E17" s="90">
        <v>75.22</v>
      </c>
      <c r="F17" s="87"/>
      <c r="G17" s="91">
        <v>0</v>
      </c>
      <c r="H17" s="92"/>
      <c r="I17" s="91">
        <f>E17*G17</f>
        <v>0</v>
      </c>
    </row>
    <row r="18" spans="1:9" x14ac:dyDescent="0.25">
      <c r="A18" s="64" t="s">
        <v>22</v>
      </c>
      <c r="B18" s="51" t="s">
        <v>377</v>
      </c>
      <c r="C18" s="93" t="s">
        <v>76</v>
      </c>
      <c r="D18" s="53" t="s">
        <v>8</v>
      </c>
      <c r="E18" s="68">
        <v>75.22</v>
      </c>
      <c r="F18" s="87">
        <v>0</v>
      </c>
      <c r="G18" s="56"/>
      <c r="H18" s="88">
        <f>E18*F18</f>
        <v>0</v>
      </c>
      <c r="I18" s="56"/>
    </row>
    <row r="19" spans="1:9" x14ac:dyDescent="0.25">
      <c r="A19" s="64" t="s">
        <v>23</v>
      </c>
      <c r="B19" s="51" t="s">
        <v>377</v>
      </c>
      <c r="C19" s="93" t="s">
        <v>93</v>
      </c>
      <c r="D19" s="53" t="s">
        <v>11</v>
      </c>
      <c r="E19" s="54">
        <v>44</v>
      </c>
      <c r="F19" s="87">
        <v>0</v>
      </c>
      <c r="G19" s="56"/>
      <c r="H19" s="88">
        <f t="shared" ref="H19:H31" si="0">E19*F19</f>
        <v>0</v>
      </c>
      <c r="I19" s="56"/>
    </row>
    <row r="20" spans="1:9" customFormat="1" x14ac:dyDescent="0.25">
      <c r="A20" s="64" t="s">
        <v>71</v>
      </c>
      <c r="B20" s="51" t="s">
        <v>377</v>
      </c>
      <c r="C20" s="52" t="s">
        <v>155</v>
      </c>
      <c r="D20" s="53" t="s">
        <v>11</v>
      </c>
      <c r="E20" s="54">
        <v>16</v>
      </c>
      <c r="F20" s="87">
        <v>0</v>
      </c>
      <c r="G20" s="56"/>
      <c r="H20" s="88">
        <f t="shared" si="0"/>
        <v>0</v>
      </c>
      <c r="I20" s="56"/>
    </row>
    <row r="21" spans="1:9" customFormat="1" x14ac:dyDescent="0.25">
      <c r="A21" s="64" t="s">
        <v>70</v>
      </c>
      <c r="B21" s="51" t="s">
        <v>377</v>
      </c>
      <c r="C21" s="52" t="s">
        <v>148</v>
      </c>
      <c r="D21" s="53" t="s">
        <v>11</v>
      </c>
      <c r="E21" s="54">
        <v>6</v>
      </c>
      <c r="F21" s="87">
        <v>0</v>
      </c>
      <c r="G21" s="56"/>
      <c r="H21" s="88">
        <f t="shared" si="0"/>
        <v>0</v>
      </c>
      <c r="I21" s="56"/>
    </row>
    <row r="22" spans="1:9" customFormat="1" x14ac:dyDescent="0.25">
      <c r="A22" s="64" t="s">
        <v>69</v>
      </c>
      <c r="B22" s="51" t="s">
        <v>377</v>
      </c>
      <c r="C22" s="52" t="s">
        <v>214</v>
      </c>
      <c r="D22" s="53" t="s">
        <v>11</v>
      </c>
      <c r="E22" s="54">
        <v>2</v>
      </c>
      <c r="F22" s="87">
        <v>0</v>
      </c>
      <c r="G22" s="56"/>
      <c r="H22" s="88">
        <f t="shared" si="0"/>
        <v>0</v>
      </c>
      <c r="I22" s="56"/>
    </row>
    <row r="23" spans="1:9" customFormat="1" x14ac:dyDescent="0.25">
      <c r="A23" s="64" t="s">
        <v>68</v>
      </c>
      <c r="B23" s="51" t="s">
        <v>377</v>
      </c>
      <c r="C23" s="52" t="s">
        <v>106</v>
      </c>
      <c r="D23" s="53" t="s">
        <v>11</v>
      </c>
      <c r="E23" s="54">
        <v>4</v>
      </c>
      <c r="F23" s="87">
        <v>0</v>
      </c>
      <c r="G23" s="56"/>
      <c r="H23" s="88">
        <f t="shared" si="0"/>
        <v>0</v>
      </c>
      <c r="I23" s="56"/>
    </row>
    <row r="24" spans="1:9" customFormat="1" x14ac:dyDescent="0.25">
      <c r="A24" s="64" t="s">
        <v>67</v>
      </c>
      <c r="B24" s="51" t="s">
        <v>377</v>
      </c>
      <c r="C24" s="52" t="s">
        <v>107</v>
      </c>
      <c r="D24" s="53" t="s">
        <v>11</v>
      </c>
      <c r="E24" s="54">
        <v>4</v>
      </c>
      <c r="F24" s="87">
        <v>0</v>
      </c>
      <c r="G24" s="56"/>
      <c r="H24" s="88">
        <f t="shared" si="0"/>
        <v>0</v>
      </c>
      <c r="I24" s="56"/>
    </row>
    <row r="25" spans="1:9" customFormat="1" x14ac:dyDescent="0.25">
      <c r="A25" s="64" t="s">
        <v>66</v>
      </c>
      <c r="B25" s="51" t="s">
        <v>377</v>
      </c>
      <c r="C25" s="52" t="s">
        <v>108</v>
      </c>
      <c r="D25" s="53" t="s">
        <v>11</v>
      </c>
      <c r="E25" s="54">
        <v>4</v>
      </c>
      <c r="F25" s="87">
        <v>0</v>
      </c>
      <c r="G25" s="56"/>
      <c r="H25" s="88">
        <f t="shared" si="0"/>
        <v>0</v>
      </c>
      <c r="I25" s="56"/>
    </row>
    <row r="26" spans="1:9" customFormat="1" x14ac:dyDescent="0.25">
      <c r="A26" s="64" t="s">
        <v>65</v>
      </c>
      <c r="B26" s="51" t="s">
        <v>377</v>
      </c>
      <c r="C26" s="52" t="s">
        <v>215</v>
      </c>
      <c r="D26" s="53" t="s">
        <v>11</v>
      </c>
      <c r="E26" s="54">
        <v>1</v>
      </c>
      <c r="F26" s="87">
        <v>0</v>
      </c>
      <c r="G26" s="56"/>
      <c r="H26" s="88">
        <f t="shared" si="0"/>
        <v>0</v>
      </c>
      <c r="I26" s="56"/>
    </row>
    <row r="27" spans="1:9" customFormat="1" x14ac:dyDescent="0.25">
      <c r="A27" s="64" t="s">
        <v>64</v>
      </c>
      <c r="B27" s="51" t="s">
        <v>377</v>
      </c>
      <c r="C27" s="52" t="s">
        <v>216</v>
      </c>
      <c r="D27" s="53" t="s">
        <v>11</v>
      </c>
      <c r="E27" s="54">
        <v>1</v>
      </c>
      <c r="F27" s="87">
        <v>0</v>
      </c>
      <c r="G27" s="94"/>
      <c r="H27" s="88">
        <f t="shared" si="0"/>
        <v>0</v>
      </c>
      <c r="I27" s="94"/>
    </row>
    <row r="28" spans="1:9" customFormat="1" x14ac:dyDescent="0.25">
      <c r="A28" s="64" t="s">
        <v>353</v>
      </c>
      <c r="B28" s="51" t="s">
        <v>377</v>
      </c>
      <c r="C28" s="52" t="s">
        <v>139</v>
      </c>
      <c r="D28" s="53" t="s">
        <v>11</v>
      </c>
      <c r="E28" s="54">
        <v>3</v>
      </c>
      <c r="F28" s="87">
        <v>0</v>
      </c>
      <c r="G28" s="94"/>
      <c r="H28" s="88">
        <f t="shared" si="0"/>
        <v>0</v>
      </c>
      <c r="I28" s="94"/>
    </row>
    <row r="29" spans="1:9" customFormat="1" x14ac:dyDescent="0.25">
      <c r="A29" s="64" t="s">
        <v>354</v>
      </c>
      <c r="B29" s="51" t="s">
        <v>377</v>
      </c>
      <c r="C29" s="52" t="s">
        <v>140</v>
      </c>
      <c r="D29" s="53" t="s">
        <v>11</v>
      </c>
      <c r="E29" s="54">
        <v>1</v>
      </c>
      <c r="F29" s="87">
        <v>0</v>
      </c>
      <c r="G29" s="56"/>
      <c r="H29" s="88">
        <f t="shared" si="0"/>
        <v>0</v>
      </c>
      <c r="I29" s="56"/>
    </row>
    <row r="30" spans="1:9" customFormat="1" x14ac:dyDescent="0.25">
      <c r="A30" s="64" t="s">
        <v>355</v>
      </c>
      <c r="B30" s="51" t="s">
        <v>377</v>
      </c>
      <c r="C30" s="52" t="s">
        <v>128</v>
      </c>
      <c r="D30" s="53" t="s">
        <v>11</v>
      </c>
      <c r="E30" s="54">
        <v>17</v>
      </c>
      <c r="F30" s="87">
        <v>0</v>
      </c>
      <c r="G30" s="56"/>
      <c r="H30" s="88">
        <f t="shared" si="0"/>
        <v>0</v>
      </c>
      <c r="I30" s="56"/>
    </row>
    <row r="31" spans="1:9" customFormat="1" ht="25.5" x14ac:dyDescent="0.25">
      <c r="A31" s="64" t="s">
        <v>356</v>
      </c>
      <c r="B31" s="51" t="s">
        <v>377</v>
      </c>
      <c r="C31" s="52" t="s">
        <v>163</v>
      </c>
      <c r="D31" s="53" t="s">
        <v>11</v>
      </c>
      <c r="E31" s="54">
        <v>14</v>
      </c>
      <c r="F31" s="87">
        <v>0</v>
      </c>
      <c r="G31" s="56"/>
      <c r="H31" s="88">
        <f t="shared" si="0"/>
        <v>0</v>
      </c>
      <c r="I31" s="56"/>
    </row>
    <row r="32" spans="1:9" customFormat="1" x14ac:dyDescent="0.25">
      <c r="A32" s="64" t="s">
        <v>357</v>
      </c>
      <c r="B32" s="51" t="s">
        <v>377</v>
      </c>
      <c r="C32" s="52" t="s">
        <v>177</v>
      </c>
      <c r="D32" s="53" t="s">
        <v>11</v>
      </c>
      <c r="E32" s="54">
        <v>7</v>
      </c>
      <c r="F32" s="87">
        <v>0</v>
      </c>
      <c r="G32" s="56"/>
      <c r="H32" s="88">
        <f>E32*F32</f>
        <v>0</v>
      </c>
      <c r="I32" s="56"/>
    </row>
    <row r="33" spans="1:9" ht="42" customHeight="1" x14ac:dyDescent="0.25">
      <c r="A33" s="59" t="s">
        <v>7</v>
      </c>
      <c r="B33" s="60" t="s">
        <v>376</v>
      </c>
      <c r="C33" s="89" t="s">
        <v>412</v>
      </c>
      <c r="D33" s="62" t="s">
        <v>8</v>
      </c>
      <c r="E33" s="90">
        <v>8.8699999999999992</v>
      </c>
      <c r="F33" s="95"/>
      <c r="G33" s="91">
        <v>0</v>
      </c>
      <c r="H33" s="92"/>
      <c r="I33" s="91">
        <f>E33*G33</f>
        <v>0</v>
      </c>
    </row>
    <row r="34" spans="1:9" x14ac:dyDescent="0.25">
      <c r="A34" s="64" t="s">
        <v>24</v>
      </c>
      <c r="B34" s="51" t="s">
        <v>377</v>
      </c>
      <c r="C34" s="93" t="s">
        <v>77</v>
      </c>
      <c r="D34" s="53" t="s">
        <v>8</v>
      </c>
      <c r="E34" s="68">
        <v>8.8699999999999992</v>
      </c>
      <c r="F34" s="87">
        <v>0</v>
      </c>
      <c r="G34" s="56"/>
      <c r="H34" s="88">
        <f t="shared" ref="H34" si="1">E34*F34</f>
        <v>0</v>
      </c>
      <c r="I34" s="56"/>
    </row>
    <row r="35" spans="1:9" x14ac:dyDescent="0.25">
      <c r="A35" s="64" t="s">
        <v>25</v>
      </c>
      <c r="B35" s="51" t="s">
        <v>377</v>
      </c>
      <c r="C35" s="93" t="s">
        <v>94</v>
      </c>
      <c r="D35" s="53" t="s">
        <v>11</v>
      </c>
      <c r="E35" s="54">
        <v>6</v>
      </c>
      <c r="F35" s="87">
        <v>0</v>
      </c>
      <c r="G35" s="56"/>
      <c r="H35" s="88">
        <f>E35*F35</f>
        <v>0</v>
      </c>
      <c r="I35" s="56"/>
    </row>
    <row r="36" spans="1:9" customFormat="1" x14ac:dyDescent="0.25">
      <c r="A36" s="64" t="s">
        <v>28</v>
      </c>
      <c r="B36" s="51" t="s">
        <v>377</v>
      </c>
      <c r="C36" s="52" t="s">
        <v>156</v>
      </c>
      <c r="D36" s="53" t="s">
        <v>11</v>
      </c>
      <c r="E36" s="54">
        <v>3</v>
      </c>
      <c r="F36" s="87">
        <v>0</v>
      </c>
      <c r="G36" s="56"/>
      <c r="H36" s="88">
        <f t="shared" ref="H36:H44" si="2">E36*F36</f>
        <v>0</v>
      </c>
      <c r="I36" s="56"/>
    </row>
    <row r="37" spans="1:9" customFormat="1" x14ac:dyDescent="0.25">
      <c r="A37" s="64" t="s">
        <v>29</v>
      </c>
      <c r="B37" s="51" t="s">
        <v>377</v>
      </c>
      <c r="C37" s="52" t="s">
        <v>109</v>
      </c>
      <c r="D37" s="53" t="s">
        <v>11</v>
      </c>
      <c r="E37" s="54">
        <v>3</v>
      </c>
      <c r="F37" s="87">
        <v>0</v>
      </c>
      <c r="G37" s="56"/>
      <c r="H37" s="88">
        <f t="shared" si="2"/>
        <v>0</v>
      </c>
      <c r="I37" s="94"/>
    </row>
    <row r="38" spans="1:9" customFormat="1" x14ac:dyDescent="0.25">
      <c r="A38" s="64" t="s">
        <v>30</v>
      </c>
      <c r="B38" s="51" t="s">
        <v>377</v>
      </c>
      <c r="C38" s="52" t="s">
        <v>110</v>
      </c>
      <c r="D38" s="53" t="s">
        <v>11</v>
      </c>
      <c r="E38" s="54">
        <v>4</v>
      </c>
      <c r="F38" s="87">
        <v>0</v>
      </c>
      <c r="G38" s="56"/>
      <c r="H38" s="88">
        <f t="shared" si="2"/>
        <v>0</v>
      </c>
      <c r="I38" s="56"/>
    </row>
    <row r="39" spans="1:9" customFormat="1" x14ac:dyDescent="0.25">
      <c r="A39" s="64" t="s">
        <v>31</v>
      </c>
      <c r="B39" s="51" t="s">
        <v>377</v>
      </c>
      <c r="C39" s="52" t="s">
        <v>111</v>
      </c>
      <c r="D39" s="53" t="s">
        <v>11</v>
      </c>
      <c r="E39" s="54">
        <v>2</v>
      </c>
      <c r="F39" s="87">
        <v>0</v>
      </c>
      <c r="G39" s="56"/>
      <c r="H39" s="88">
        <f t="shared" si="2"/>
        <v>0</v>
      </c>
      <c r="I39" s="56"/>
    </row>
    <row r="40" spans="1:9" customFormat="1" x14ac:dyDescent="0.25">
      <c r="A40" s="64" t="s">
        <v>32</v>
      </c>
      <c r="B40" s="51" t="s">
        <v>377</v>
      </c>
      <c r="C40" s="52" t="s">
        <v>112</v>
      </c>
      <c r="D40" s="53" t="s">
        <v>11</v>
      </c>
      <c r="E40" s="54">
        <v>1</v>
      </c>
      <c r="F40" s="87">
        <v>0</v>
      </c>
      <c r="G40" s="56"/>
      <c r="H40" s="88">
        <f t="shared" si="2"/>
        <v>0</v>
      </c>
      <c r="I40" s="56"/>
    </row>
    <row r="41" spans="1:9" customFormat="1" x14ac:dyDescent="0.25">
      <c r="A41" s="64" t="s">
        <v>33</v>
      </c>
      <c r="B41" s="51" t="s">
        <v>377</v>
      </c>
      <c r="C41" s="52" t="s">
        <v>219</v>
      </c>
      <c r="D41" s="53" t="s">
        <v>11</v>
      </c>
      <c r="E41" s="54">
        <v>1</v>
      </c>
      <c r="F41" s="87">
        <v>0</v>
      </c>
      <c r="G41" s="56"/>
      <c r="H41" s="88">
        <f t="shared" si="2"/>
        <v>0</v>
      </c>
      <c r="I41" s="94"/>
    </row>
    <row r="42" spans="1:9" customFormat="1" x14ac:dyDescent="0.25">
      <c r="A42" s="64" t="s">
        <v>34</v>
      </c>
      <c r="B42" s="51" t="s">
        <v>377</v>
      </c>
      <c r="C42" s="52" t="s">
        <v>129</v>
      </c>
      <c r="D42" s="53" t="s">
        <v>11</v>
      </c>
      <c r="E42" s="54">
        <v>1</v>
      </c>
      <c r="F42" s="87">
        <v>0</v>
      </c>
      <c r="G42" s="56"/>
      <c r="H42" s="88">
        <f t="shared" si="2"/>
        <v>0</v>
      </c>
      <c r="I42" s="56"/>
    </row>
    <row r="43" spans="1:9" customFormat="1" ht="24" customHeight="1" x14ac:dyDescent="0.25">
      <c r="A43" s="64" t="s">
        <v>35</v>
      </c>
      <c r="B43" s="51" t="s">
        <v>377</v>
      </c>
      <c r="C43" s="52" t="s">
        <v>164</v>
      </c>
      <c r="D43" s="53" t="s">
        <v>11</v>
      </c>
      <c r="E43" s="54">
        <v>4</v>
      </c>
      <c r="F43" s="87">
        <v>0</v>
      </c>
      <c r="G43" s="56"/>
      <c r="H43" s="88">
        <f t="shared" si="2"/>
        <v>0</v>
      </c>
      <c r="I43" s="56"/>
    </row>
    <row r="44" spans="1:9" customFormat="1" x14ac:dyDescent="0.25">
      <c r="A44" s="64" t="s">
        <v>36</v>
      </c>
      <c r="B44" s="51" t="s">
        <v>377</v>
      </c>
      <c r="C44" s="52" t="s">
        <v>178</v>
      </c>
      <c r="D44" s="53" t="s">
        <v>11</v>
      </c>
      <c r="E44" s="54">
        <v>2</v>
      </c>
      <c r="F44" s="87">
        <v>0</v>
      </c>
      <c r="G44" s="56"/>
      <c r="H44" s="88">
        <f t="shared" si="2"/>
        <v>0</v>
      </c>
      <c r="I44" s="56"/>
    </row>
    <row r="45" spans="1:9" ht="39" customHeight="1" x14ac:dyDescent="0.25">
      <c r="A45" s="59" t="s">
        <v>17</v>
      </c>
      <c r="B45" s="60" t="s">
        <v>376</v>
      </c>
      <c r="C45" s="89" t="s">
        <v>415</v>
      </c>
      <c r="D45" s="62" t="s">
        <v>8</v>
      </c>
      <c r="E45" s="90">
        <v>141.13999999999999</v>
      </c>
      <c r="F45" s="95"/>
      <c r="G45" s="91">
        <v>0</v>
      </c>
      <c r="H45" s="92"/>
      <c r="I45" s="91">
        <f>E45*G45</f>
        <v>0</v>
      </c>
    </row>
    <row r="46" spans="1:9" x14ac:dyDescent="0.25">
      <c r="A46" s="64" t="s">
        <v>26</v>
      </c>
      <c r="B46" s="51" t="s">
        <v>377</v>
      </c>
      <c r="C46" s="93" t="s">
        <v>78</v>
      </c>
      <c r="D46" s="53" t="s">
        <v>8</v>
      </c>
      <c r="E46" s="68">
        <v>141.13999999999999</v>
      </c>
      <c r="F46" s="87">
        <v>0</v>
      </c>
      <c r="G46" s="56"/>
      <c r="H46" s="88">
        <f t="shared" ref="H46:H47" si="3">E46*F46</f>
        <v>0</v>
      </c>
      <c r="I46" s="56"/>
    </row>
    <row r="47" spans="1:9" x14ac:dyDescent="0.25">
      <c r="A47" s="64" t="s">
        <v>27</v>
      </c>
      <c r="B47" s="51" t="s">
        <v>377</v>
      </c>
      <c r="C47" s="93" t="s">
        <v>95</v>
      </c>
      <c r="D47" s="53" t="s">
        <v>11</v>
      </c>
      <c r="E47" s="54">
        <v>77</v>
      </c>
      <c r="F47" s="87">
        <v>0</v>
      </c>
      <c r="G47" s="56"/>
      <c r="H47" s="88">
        <f t="shared" si="3"/>
        <v>0</v>
      </c>
      <c r="I47" s="56"/>
    </row>
    <row r="48" spans="1:9" customFormat="1" x14ac:dyDescent="0.25">
      <c r="A48" s="64" t="s">
        <v>37</v>
      </c>
      <c r="B48" s="51" t="s">
        <v>377</v>
      </c>
      <c r="C48" s="52" t="s">
        <v>157</v>
      </c>
      <c r="D48" s="53" t="s">
        <v>11</v>
      </c>
      <c r="E48" s="54">
        <v>38</v>
      </c>
      <c r="F48" s="87">
        <v>0</v>
      </c>
      <c r="G48" s="56"/>
      <c r="H48" s="88">
        <f t="shared" ref="H48:H58" si="4">E48*F48</f>
        <v>0</v>
      </c>
      <c r="I48" s="56"/>
    </row>
    <row r="49" spans="1:9" customFormat="1" x14ac:dyDescent="0.25">
      <c r="A49" s="64" t="s">
        <v>38</v>
      </c>
      <c r="B49" s="51" t="s">
        <v>377</v>
      </c>
      <c r="C49" s="52" t="s">
        <v>149</v>
      </c>
      <c r="D49" s="53" t="s">
        <v>11</v>
      </c>
      <c r="E49" s="54">
        <v>7</v>
      </c>
      <c r="F49" s="87">
        <v>0</v>
      </c>
      <c r="G49" s="56"/>
      <c r="H49" s="88">
        <f t="shared" si="4"/>
        <v>0</v>
      </c>
      <c r="I49" s="94"/>
    </row>
    <row r="50" spans="1:9" customFormat="1" x14ac:dyDescent="0.25">
      <c r="A50" s="64" t="s">
        <v>39</v>
      </c>
      <c r="B50" s="51" t="s">
        <v>377</v>
      </c>
      <c r="C50" s="52" t="s">
        <v>115</v>
      </c>
      <c r="D50" s="53" t="s">
        <v>11</v>
      </c>
      <c r="E50" s="54">
        <v>3</v>
      </c>
      <c r="F50" s="87">
        <v>0</v>
      </c>
      <c r="G50" s="56"/>
      <c r="H50" s="88">
        <f t="shared" si="4"/>
        <v>0</v>
      </c>
      <c r="I50" s="56"/>
    </row>
    <row r="51" spans="1:9" customFormat="1" x14ac:dyDescent="0.25">
      <c r="A51" s="64" t="s">
        <v>40</v>
      </c>
      <c r="B51" s="51" t="s">
        <v>377</v>
      </c>
      <c r="C51" s="52" t="s">
        <v>116</v>
      </c>
      <c r="D51" s="53" t="s">
        <v>11</v>
      </c>
      <c r="E51" s="54">
        <v>24</v>
      </c>
      <c r="F51" s="87">
        <v>0</v>
      </c>
      <c r="G51" s="56"/>
      <c r="H51" s="88">
        <f t="shared" si="4"/>
        <v>0</v>
      </c>
      <c r="I51" s="56"/>
    </row>
    <row r="52" spans="1:9" customFormat="1" x14ac:dyDescent="0.25">
      <c r="A52" s="64" t="s">
        <v>41</v>
      </c>
      <c r="B52" s="51" t="s">
        <v>377</v>
      </c>
      <c r="C52" s="52" t="s">
        <v>218</v>
      </c>
      <c r="D52" s="53" t="s">
        <v>11</v>
      </c>
      <c r="E52" s="54">
        <v>2</v>
      </c>
      <c r="F52" s="87">
        <v>0</v>
      </c>
      <c r="G52" s="56"/>
      <c r="H52" s="88">
        <f t="shared" si="4"/>
        <v>0</v>
      </c>
      <c r="I52" s="56"/>
    </row>
    <row r="53" spans="1:9" customFormat="1" x14ac:dyDescent="0.25">
      <c r="A53" s="64" t="s">
        <v>42</v>
      </c>
      <c r="B53" s="51" t="s">
        <v>377</v>
      </c>
      <c r="C53" s="52" t="s">
        <v>217</v>
      </c>
      <c r="D53" s="53" t="s">
        <v>11</v>
      </c>
      <c r="E53" s="54">
        <v>1</v>
      </c>
      <c r="F53" s="87">
        <v>0</v>
      </c>
      <c r="G53" s="56"/>
      <c r="H53" s="88">
        <f t="shared" si="4"/>
        <v>0</v>
      </c>
      <c r="I53" s="56"/>
    </row>
    <row r="54" spans="1:9" customFormat="1" x14ac:dyDescent="0.25">
      <c r="A54" s="64" t="s">
        <v>43</v>
      </c>
      <c r="B54" s="51" t="s">
        <v>377</v>
      </c>
      <c r="C54" s="52" t="s">
        <v>304</v>
      </c>
      <c r="D54" s="53" t="s">
        <v>11</v>
      </c>
      <c r="E54" s="54">
        <v>12</v>
      </c>
      <c r="F54" s="87">
        <v>0</v>
      </c>
      <c r="G54" s="56"/>
      <c r="H54" s="88">
        <f t="shared" si="4"/>
        <v>0</v>
      </c>
      <c r="I54" s="96"/>
    </row>
    <row r="55" spans="1:9" customFormat="1" x14ac:dyDescent="0.25">
      <c r="A55" s="64" t="s">
        <v>44</v>
      </c>
      <c r="B55" s="51" t="s">
        <v>377</v>
      </c>
      <c r="C55" s="52" t="s">
        <v>130</v>
      </c>
      <c r="D55" s="53" t="s">
        <v>11</v>
      </c>
      <c r="E55" s="54">
        <v>5</v>
      </c>
      <c r="F55" s="87">
        <v>0</v>
      </c>
      <c r="G55" s="56"/>
      <c r="H55" s="88">
        <f t="shared" si="4"/>
        <v>0</v>
      </c>
      <c r="I55" s="56"/>
    </row>
    <row r="56" spans="1:9" customFormat="1" x14ac:dyDescent="0.25">
      <c r="A56" s="64" t="s">
        <v>56</v>
      </c>
      <c r="B56" s="51" t="s">
        <v>377</v>
      </c>
      <c r="C56" s="52" t="s">
        <v>226</v>
      </c>
      <c r="D56" s="53" t="s">
        <v>11</v>
      </c>
      <c r="E56" s="54">
        <v>1</v>
      </c>
      <c r="F56" s="87">
        <v>0</v>
      </c>
      <c r="G56" s="56"/>
      <c r="H56" s="88">
        <f t="shared" si="4"/>
        <v>0</v>
      </c>
      <c r="I56" s="56"/>
    </row>
    <row r="57" spans="1:9" customFormat="1" ht="22.5" customHeight="1" x14ac:dyDescent="0.25">
      <c r="A57" s="64" t="s">
        <v>62</v>
      </c>
      <c r="B57" s="51" t="s">
        <v>377</v>
      </c>
      <c r="C57" s="52" t="s">
        <v>165</v>
      </c>
      <c r="D57" s="53" t="s">
        <v>11</v>
      </c>
      <c r="E57" s="54">
        <v>12</v>
      </c>
      <c r="F57" s="87">
        <v>0</v>
      </c>
      <c r="G57" s="56"/>
      <c r="H57" s="88">
        <f t="shared" si="4"/>
        <v>0</v>
      </c>
      <c r="I57" s="56"/>
    </row>
    <row r="58" spans="1:9" customFormat="1" x14ac:dyDescent="0.25">
      <c r="A58" s="64" t="s">
        <v>369</v>
      </c>
      <c r="B58" s="51" t="s">
        <v>377</v>
      </c>
      <c r="C58" s="52" t="s">
        <v>179</v>
      </c>
      <c r="D58" s="53" t="s">
        <v>11</v>
      </c>
      <c r="E58" s="54">
        <v>6</v>
      </c>
      <c r="F58" s="87">
        <v>0</v>
      </c>
      <c r="G58" s="56"/>
      <c r="H58" s="88">
        <f t="shared" si="4"/>
        <v>0</v>
      </c>
      <c r="I58" s="96"/>
    </row>
    <row r="59" spans="1:9" customFormat="1" ht="25.5" x14ac:dyDescent="0.25">
      <c r="A59" s="59" t="s">
        <v>9</v>
      </c>
      <c r="B59" s="60" t="s">
        <v>376</v>
      </c>
      <c r="C59" s="61" t="s">
        <v>229</v>
      </c>
      <c r="D59" s="62" t="s">
        <v>11</v>
      </c>
      <c r="E59" s="63">
        <v>2</v>
      </c>
      <c r="F59" s="97"/>
      <c r="G59" s="91">
        <v>0</v>
      </c>
      <c r="H59" s="92"/>
      <c r="I59" s="91">
        <f>E59*G59</f>
        <v>0</v>
      </c>
    </row>
    <row r="60" spans="1:9" customFormat="1" x14ac:dyDescent="0.25">
      <c r="A60" s="64" t="s">
        <v>10</v>
      </c>
      <c r="B60" s="51" t="s">
        <v>377</v>
      </c>
      <c r="C60" s="52" t="s">
        <v>228</v>
      </c>
      <c r="D60" s="53" t="s">
        <v>11</v>
      </c>
      <c r="E60" s="54">
        <v>2</v>
      </c>
      <c r="F60" s="87">
        <v>0</v>
      </c>
      <c r="G60" s="91"/>
      <c r="H60" s="88">
        <f>E60*F60</f>
        <v>0</v>
      </c>
      <c r="I60" s="91"/>
    </row>
    <row r="61" spans="1:9" ht="39.75" customHeight="1" x14ac:dyDescent="0.25">
      <c r="A61" s="59" t="s">
        <v>18</v>
      </c>
      <c r="B61" s="60" t="s">
        <v>376</v>
      </c>
      <c r="C61" s="89" t="s">
        <v>416</v>
      </c>
      <c r="D61" s="62" t="s">
        <v>8</v>
      </c>
      <c r="E61" s="90">
        <v>82.64</v>
      </c>
      <c r="F61" s="98"/>
      <c r="G61" s="91">
        <v>0</v>
      </c>
      <c r="H61" s="92"/>
      <c r="I61" s="91">
        <f>E61*G61</f>
        <v>0</v>
      </c>
    </row>
    <row r="62" spans="1:9" x14ac:dyDescent="0.25">
      <c r="A62" s="64" t="s">
        <v>19</v>
      </c>
      <c r="B62" s="51" t="s">
        <v>377</v>
      </c>
      <c r="C62" s="93" t="s">
        <v>79</v>
      </c>
      <c r="D62" s="53" t="s">
        <v>8</v>
      </c>
      <c r="E62" s="68">
        <v>82.64</v>
      </c>
      <c r="F62" s="87">
        <v>0</v>
      </c>
      <c r="G62" s="56"/>
      <c r="H62" s="88">
        <f t="shared" ref="H62:H63" si="5">E62*F62</f>
        <v>0</v>
      </c>
      <c r="I62" s="56"/>
    </row>
    <row r="63" spans="1:9" x14ac:dyDescent="0.25">
      <c r="A63" s="64" t="s">
        <v>57</v>
      </c>
      <c r="B63" s="51" t="s">
        <v>377</v>
      </c>
      <c r="C63" s="93" t="s">
        <v>96</v>
      </c>
      <c r="D63" s="53" t="s">
        <v>11</v>
      </c>
      <c r="E63" s="54">
        <v>29</v>
      </c>
      <c r="F63" s="87">
        <v>0</v>
      </c>
      <c r="G63" s="56"/>
      <c r="H63" s="88">
        <f t="shared" si="5"/>
        <v>0</v>
      </c>
      <c r="I63" s="56"/>
    </row>
    <row r="64" spans="1:9" customFormat="1" x14ac:dyDescent="0.25">
      <c r="A64" s="64" t="s">
        <v>188</v>
      </c>
      <c r="B64" s="51" t="s">
        <v>377</v>
      </c>
      <c r="C64" s="52" t="s">
        <v>158</v>
      </c>
      <c r="D64" s="53" t="s">
        <v>11</v>
      </c>
      <c r="E64" s="54">
        <v>19</v>
      </c>
      <c r="F64" s="87">
        <v>0</v>
      </c>
      <c r="G64" s="56"/>
      <c r="H64" s="88">
        <f t="shared" ref="H64:H75" si="6">E64*F64</f>
        <v>0</v>
      </c>
      <c r="I64" s="56"/>
    </row>
    <row r="65" spans="1:9" customFormat="1" x14ac:dyDescent="0.25">
      <c r="A65" s="64" t="s">
        <v>189</v>
      </c>
      <c r="B65" s="51" t="s">
        <v>377</v>
      </c>
      <c r="C65" s="52" t="s">
        <v>150</v>
      </c>
      <c r="D65" s="53" t="s">
        <v>11</v>
      </c>
      <c r="E65" s="54">
        <v>22</v>
      </c>
      <c r="F65" s="87">
        <v>0</v>
      </c>
      <c r="G65" s="56"/>
      <c r="H65" s="88">
        <f t="shared" si="6"/>
        <v>0</v>
      </c>
      <c r="I65" s="56"/>
    </row>
    <row r="66" spans="1:9" customFormat="1" x14ac:dyDescent="0.25">
      <c r="A66" s="64" t="s">
        <v>190</v>
      </c>
      <c r="B66" s="51" t="s">
        <v>377</v>
      </c>
      <c r="C66" s="52" t="s">
        <v>118</v>
      </c>
      <c r="D66" s="53" t="s">
        <v>11</v>
      </c>
      <c r="E66" s="54">
        <v>4</v>
      </c>
      <c r="F66" s="87">
        <v>0</v>
      </c>
      <c r="G66" s="56"/>
      <c r="H66" s="88">
        <f t="shared" si="6"/>
        <v>0</v>
      </c>
      <c r="I66" s="56"/>
    </row>
    <row r="67" spans="1:9" customFormat="1" x14ac:dyDescent="0.25">
      <c r="A67" s="64" t="s">
        <v>191</v>
      </c>
      <c r="B67" s="51" t="s">
        <v>377</v>
      </c>
      <c r="C67" s="52" t="s">
        <v>119</v>
      </c>
      <c r="D67" s="53" t="s">
        <v>11</v>
      </c>
      <c r="E67" s="54">
        <v>9</v>
      </c>
      <c r="F67" s="87">
        <v>0</v>
      </c>
      <c r="G67" s="56"/>
      <c r="H67" s="88">
        <f t="shared" si="6"/>
        <v>0</v>
      </c>
      <c r="I67" s="56"/>
    </row>
    <row r="68" spans="1:9" customFormat="1" x14ac:dyDescent="0.25">
      <c r="A68" s="64" t="s">
        <v>192</v>
      </c>
      <c r="B68" s="51" t="s">
        <v>377</v>
      </c>
      <c r="C68" s="52" t="s">
        <v>120</v>
      </c>
      <c r="D68" s="53" t="s">
        <v>11</v>
      </c>
      <c r="E68" s="54">
        <v>6</v>
      </c>
      <c r="F68" s="87">
        <v>0</v>
      </c>
      <c r="G68" s="56"/>
      <c r="H68" s="88">
        <f t="shared" si="6"/>
        <v>0</v>
      </c>
      <c r="I68" s="56"/>
    </row>
    <row r="69" spans="1:9" customFormat="1" x14ac:dyDescent="0.25">
      <c r="A69" s="64" t="s">
        <v>193</v>
      </c>
      <c r="B69" s="51" t="s">
        <v>377</v>
      </c>
      <c r="C69" s="52" t="s">
        <v>143</v>
      </c>
      <c r="D69" s="53" t="s">
        <v>11</v>
      </c>
      <c r="E69" s="54">
        <v>4</v>
      </c>
      <c r="F69" s="87">
        <v>0</v>
      </c>
      <c r="G69" s="56"/>
      <c r="H69" s="88">
        <f t="shared" si="6"/>
        <v>0</v>
      </c>
      <c r="I69" s="56"/>
    </row>
    <row r="70" spans="1:9" customFormat="1" x14ac:dyDescent="0.25">
      <c r="A70" s="64" t="s">
        <v>194</v>
      </c>
      <c r="B70" s="51" t="s">
        <v>377</v>
      </c>
      <c r="C70" s="52" t="s">
        <v>144</v>
      </c>
      <c r="D70" s="53" t="s">
        <v>11</v>
      </c>
      <c r="E70" s="54">
        <v>2</v>
      </c>
      <c r="F70" s="87">
        <v>0</v>
      </c>
      <c r="G70" s="56"/>
      <c r="H70" s="88">
        <f t="shared" si="6"/>
        <v>0</v>
      </c>
      <c r="I70" s="56"/>
    </row>
    <row r="71" spans="1:9" customFormat="1" x14ac:dyDescent="0.25">
      <c r="A71" s="64" t="s">
        <v>308</v>
      </c>
      <c r="B71" s="51" t="s">
        <v>377</v>
      </c>
      <c r="C71" s="52" t="s">
        <v>305</v>
      </c>
      <c r="D71" s="53" t="s">
        <v>11</v>
      </c>
      <c r="E71" s="54">
        <v>17</v>
      </c>
      <c r="F71" s="87">
        <v>0</v>
      </c>
      <c r="G71" s="56"/>
      <c r="H71" s="88">
        <f t="shared" si="6"/>
        <v>0</v>
      </c>
      <c r="I71" s="96"/>
    </row>
    <row r="72" spans="1:9" customFormat="1" x14ac:dyDescent="0.25">
      <c r="A72" s="64" t="s">
        <v>309</v>
      </c>
      <c r="B72" s="51" t="s">
        <v>377</v>
      </c>
      <c r="C72" s="52" t="s">
        <v>131</v>
      </c>
      <c r="D72" s="53" t="s">
        <v>11</v>
      </c>
      <c r="E72" s="54">
        <v>44</v>
      </c>
      <c r="F72" s="87">
        <v>0</v>
      </c>
      <c r="G72" s="56"/>
      <c r="H72" s="88">
        <f t="shared" si="6"/>
        <v>0</v>
      </c>
      <c r="I72" s="56"/>
    </row>
    <row r="73" spans="1:9" customFormat="1" ht="25.5" x14ac:dyDescent="0.25">
      <c r="A73" s="64" t="s">
        <v>310</v>
      </c>
      <c r="B73" s="51" t="s">
        <v>377</v>
      </c>
      <c r="C73" s="52" t="s">
        <v>166</v>
      </c>
      <c r="D73" s="53" t="s">
        <v>11</v>
      </c>
      <c r="E73" s="54">
        <v>50</v>
      </c>
      <c r="F73" s="87">
        <v>0</v>
      </c>
      <c r="G73" s="56"/>
      <c r="H73" s="88">
        <f t="shared" si="6"/>
        <v>0</v>
      </c>
      <c r="I73" s="56"/>
    </row>
    <row r="74" spans="1:9" customFormat="1" x14ac:dyDescent="0.25">
      <c r="A74" s="64" t="s">
        <v>311</v>
      </c>
      <c r="B74" s="51" t="s">
        <v>377</v>
      </c>
      <c r="C74" s="52" t="s">
        <v>206</v>
      </c>
      <c r="D74" s="53" t="s">
        <v>11</v>
      </c>
      <c r="E74" s="54">
        <v>131</v>
      </c>
      <c r="F74" s="87">
        <v>0</v>
      </c>
      <c r="G74" s="56"/>
      <c r="H74" s="88">
        <f t="shared" si="6"/>
        <v>0</v>
      </c>
      <c r="I74" s="56"/>
    </row>
    <row r="75" spans="1:9" customFormat="1" x14ac:dyDescent="0.25">
      <c r="A75" s="64" t="s">
        <v>362</v>
      </c>
      <c r="B75" s="51" t="s">
        <v>377</v>
      </c>
      <c r="C75" s="52" t="s">
        <v>180</v>
      </c>
      <c r="D75" s="53" t="s">
        <v>11</v>
      </c>
      <c r="E75" s="54">
        <v>25</v>
      </c>
      <c r="F75" s="87">
        <v>0</v>
      </c>
      <c r="G75" s="56"/>
      <c r="H75" s="88">
        <f t="shared" si="6"/>
        <v>0</v>
      </c>
      <c r="I75" s="96"/>
    </row>
    <row r="76" spans="1:9" ht="41.25" customHeight="1" x14ac:dyDescent="0.25">
      <c r="A76" s="59" t="s">
        <v>20</v>
      </c>
      <c r="B76" s="60" t="s">
        <v>376</v>
      </c>
      <c r="C76" s="89" t="s">
        <v>416</v>
      </c>
      <c r="D76" s="62" t="s">
        <v>8</v>
      </c>
      <c r="E76" s="90">
        <v>170.88</v>
      </c>
      <c r="F76" s="98"/>
      <c r="G76" s="91">
        <v>0</v>
      </c>
      <c r="H76" s="92"/>
      <c r="I76" s="91">
        <f>E76*G76</f>
        <v>0</v>
      </c>
    </row>
    <row r="77" spans="1:9" x14ac:dyDescent="0.25">
      <c r="A77" s="64" t="s">
        <v>21</v>
      </c>
      <c r="B77" s="51" t="s">
        <v>377</v>
      </c>
      <c r="C77" s="93" t="s">
        <v>80</v>
      </c>
      <c r="D77" s="53" t="s">
        <v>8</v>
      </c>
      <c r="E77" s="68">
        <v>170.88</v>
      </c>
      <c r="F77" s="87">
        <v>0</v>
      </c>
      <c r="G77" s="56"/>
      <c r="H77" s="88">
        <f t="shared" ref="H77:H78" si="7">E77*F77</f>
        <v>0</v>
      </c>
      <c r="I77" s="96"/>
    </row>
    <row r="78" spans="1:9" x14ac:dyDescent="0.25">
      <c r="A78" s="64" t="s">
        <v>52</v>
      </c>
      <c r="B78" s="51" t="s">
        <v>377</v>
      </c>
      <c r="C78" s="93" t="s">
        <v>97</v>
      </c>
      <c r="D78" s="53" t="s">
        <v>11</v>
      </c>
      <c r="E78" s="54">
        <v>100</v>
      </c>
      <c r="F78" s="87">
        <v>0</v>
      </c>
      <c r="G78" s="56"/>
      <c r="H78" s="88">
        <f t="shared" si="7"/>
        <v>0</v>
      </c>
      <c r="I78" s="56"/>
    </row>
    <row r="79" spans="1:9" customFormat="1" x14ac:dyDescent="0.25">
      <c r="A79" s="64" t="s">
        <v>312</v>
      </c>
      <c r="B79" s="51" t="s">
        <v>377</v>
      </c>
      <c r="C79" s="52" t="s">
        <v>159</v>
      </c>
      <c r="D79" s="53" t="s">
        <v>11</v>
      </c>
      <c r="E79" s="54">
        <v>49</v>
      </c>
      <c r="F79" s="87">
        <v>0</v>
      </c>
      <c r="G79" s="56"/>
      <c r="H79" s="88">
        <f t="shared" ref="H79:H88" si="8">E79*F79</f>
        <v>0</v>
      </c>
      <c r="I79" s="94"/>
    </row>
    <row r="80" spans="1:9" customFormat="1" x14ac:dyDescent="0.25">
      <c r="A80" s="64" t="s">
        <v>313</v>
      </c>
      <c r="B80" s="51" t="s">
        <v>377</v>
      </c>
      <c r="C80" s="52" t="s">
        <v>151</v>
      </c>
      <c r="D80" s="53" t="s">
        <v>11</v>
      </c>
      <c r="E80" s="54">
        <v>30</v>
      </c>
      <c r="F80" s="87">
        <v>0</v>
      </c>
      <c r="G80" s="56"/>
      <c r="H80" s="88">
        <f t="shared" si="8"/>
        <v>0</v>
      </c>
      <c r="I80" s="56"/>
    </row>
    <row r="81" spans="1:9" customFormat="1" x14ac:dyDescent="0.25">
      <c r="A81" s="64" t="s">
        <v>314</v>
      </c>
      <c r="B81" s="51" t="s">
        <v>377</v>
      </c>
      <c r="C81" s="52" t="s">
        <v>121</v>
      </c>
      <c r="D81" s="53" t="s">
        <v>11</v>
      </c>
      <c r="E81" s="54">
        <v>10</v>
      </c>
      <c r="F81" s="87">
        <v>0</v>
      </c>
      <c r="G81" s="56"/>
      <c r="H81" s="88">
        <f t="shared" si="8"/>
        <v>0</v>
      </c>
      <c r="I81" s="56"/>
    </row>
    <row r="82" spans="1:9" customFormat="1" x14ac:dyDescent="0.25">
      <c r="A82" s="64" t="s">
        <v>315</v>
      </c>
      <c r="B82" s="51" t="s">
        <v>377</v>
      </c>
      <c r="C82" s="52" t="s">
        <v>122</v>
      </c>
      <c r="D82" s="53" t="s">
        <v>11</v>
      </c>
      <c r="E82" s="54">
        <v>5</v>
      </c>
      <c r="F82" s="87">
        <v>0</v>
      </c>
      <c r="G82" s="56"/>
      <c r="H82" s="88">
        <f t="shared" si="8"/>
        <v>0</v>
      </c>
      <c r="I82" s="56"/>
    </row>
    <row r="83" spans="1:9" customFormat="1" x14ac:dyDescent="0.25">
      <c r="A83" s="64" t="s">
        <v>316</v>
      </c>
      <c r="B83" s="51" t="s">
        <v>377</v>
      </c>
      <c r="C83" s="52" t="s">
        <v>145</v>
      </c>
      <c r="D83" s="53" t="s">
        <v>11</v>
      </c>
      <c r="E83" s="54">
        <v>5</v>
      </c>
      <c r="F83" s="87">
        <v>0</v>
      </c>
      <c r="G83" s="56"/>
      <c r="H83" s="88">
        <f t="shared" si="8"/>
        <v>0</v>
      </c>
      <c r="I83" s="56"/>
    </row>
    <row r="84" spans="1:9" customFormat="1" x14ac:dyDescent="0.25">
      <c r="A84" s="64" t="s">
        <v>317</v>
      </c>
      <c r="B84" s="51" t="s">
        <v>377</v>
      </c>
      <c r="C84" s="52" t="s">
        <v>306</v>
      </c>
      <c r="D84" s="53" t="s">
        <v>11</v>
      </c>
      <c r="E84" s="54">
        <v>32</v>
      </c>
      <c r="F84" s="87">
        <v>0</v>
      </c>
      <c r="G84" s="56"/>
      <c r="H84" s="88">
        <f t="shared" si="8"/>
        <v>0</v>
      </c>
      <c r="I84" s="96"/>
    </row>
    <row r="85" spans="1:9" customFormat="1" x14ac:dyDescent="0.25">
      <c r="A85" s="64" t="s">
        <v>318</v>
      </c>
      <c r="B85" s="51" t="s">
        <v>377</v>
      </c>
      <c r="C85" s="52" t="s">
        <v>132</v>
      </c>
      <c r="D85" s="53" t="s">
        <v>11</v>
      </c>
      <c r="E85" s="54">
        <v>45</v>
      </c>
      <c r="F85" s="87">
        <v>0</v>
      </c>
      <c r="G85" s="56"/>
      <c r="H85" s="88">
        <f t="shared" si="8"/>
        <v>0</v>
      </c>
      <c r="I85" s="56"/>
    </row>
    <row r="86" spans="1:9" customFormat="1" ht="24" customHeight="1" x14ac:dyDescent="0.25">
      <c r="A86" s="64" t="s">
        <v>319</v>
      </c>
      <c r="B86" s="51" t="s">
        <v>377</v>
      </c>
      <c r="C86" s="52" t="s">
        <v>167</v>
      </c>
      <c r="D86" s="53" t="s">
        <v>11</v>
      </c>
      <c r="E86" s="54">
        <v>84</v>
      </c>
      <c r="F86" s="87">
        <v>0</v>
      </c>
      <c r="G86" s="56"/>
      <c r="H86" s="88">
        <f t="shared" si="8"/>
        <v>0</v>
      </c>
      <c r="I86" s="56"/>
    </row>
    <row r="87" spans="1:9" customFormat="1" x14ac:dyDescent="0.25">
      <c r="A87" s="64" t="s">
        <v>320</v>
      </c>
      <c r="B87" s="51" t="s">
        <v>377</v>
      </c>
      <c r="C87" s="52" t="s">
        <v>181</v>
      </c>
      <c r="D87" s="53" t="s">
        <v>11</v>
      </c>
      <c r="E87" s="54">
        <v>34</v>
      </c>
      <c r="F87" s="87">
        <v>0</v>
      </c>
      <c r="G87" s="56"/>
      <c r="H87" s="88">
        <f t="shared" si="8"/>
        <v>0</v>
      </c>
      <c r="I87" s="94"/>
    </row>
    <row r="88" spans="1:9" customFormat="1" x14ac:dyDescent="0.25">
      <c r="A88" s="64" t="s">
        <v>321</v>
      </c>
      <c r="B88" s="51" t="s">
        <v>377</v>
      </c>
      <c r="C88" s="52" t="s">
        <v>220</v>
      </c>
      <c r="D88" s="53" t="s">
        <v>11</v>
      </c>
      <c r="E88" s="54">
        <v>8</v>
      </c>
      <c r="F88" s="87">
        <v>0</v>
      </c>
      <c r="G88" s="56"/>
      <c r="H88" s="88">
        <f t="shared" si="8"/>
        <v>0</v>
      </c>
      <c r="I88" s="96"/>
    </row>
    <row r="89" spans="1:9" ht="39" customHeight="1" x14ac:dyDescent="0.25">
      <c r="A89" s="59" t="s">
        <v>12</v>
      </c>
      <c r="B89" s="60" t="s">
        <v>376</v>
      </c>
      <c r="C89" s="89" t="s">
        <v>415</v>
      </c>
      <c r="D89" s="62" t="s">
        <v>8</v>
      </c>
      <c r="E89" s="90">
        <v>323.43</v>
      </c>
      <c r="F89" s="98"/>
      <c r="G89" s="91">
        <v>0</v>
      </c>
      <c r="H89" s="92"/>
      <c r="I89" s="91">
        <f>E89*G89</f>
        <v>0</v>
      </c>
    </row>
    <row r="90" spans="1:9" x14ac:dyDescent="0.25">
      <c r="A90" s="64" t="s">
        <v>13</v>
      </c>
      <c r="B90" s="51" t="s">
        <v>377</v>
      </c>
      <c r="C90" s="93" t="s">
        <v>81</v>
      </c>
      <c r="D90" s="53" t="s">
        <v>8</v>
      </c>
      <c r="E90" s="68">
        <v>323.43</v>
      </c>
      <c r="F90" s="87">
        <v>0</v>
      </c>
      <c r="G90" s="56"/>
      <c r="H90" s="88">
        <f t="shared" ref="H90" si="9">E90*F90</f>
        <v>0</v>
      </c>
      <c r="I90" s="56"/>
    </row>
    <row r="91" spans="1:9" x14ac:dyDescent="0.25">
      <c r="A91" s="64" t="s">
        <v>58</v>
      </c>
      <c r="B91" s="51" t="s">
        <v>377</v>
      </c>
      <c r="C91" s="93" t="s">
        <v>98</v>
      </c>
      <c r="D91" s="53" t="s">
        <v>11</v>
      </c>
      <c r="E91" s="54">
        <v>144</v>
      </c>
      <c r="F91" s="87">
        <v>0</v>
      </c>
      <c r="G91" s="56"/>
      <c r="H91" s="88">
        <f t="shared" ref="H91:H95" si="10">E91*F91</f>
        <v>0</v>
      </c>
      <c r="I91" s="56"/>
    </row>
    <row r="92" spans="1:9" customFormat="1" x14ac:dyDescent="0.25">
      <c r="A92" s="64" t="s">
        <v>59</v>
      </c>
      <c r="B92" s="51" t="s">
        <v>377</v>
      </c>
      <c r="C92" s="52" t="s">
        <v>160</v>
      </c>
      <c r="D92" s="53" t="s">
        <v>11</v>
      </c>
      <c r="E92" s="54">
        <v>45</v>
      </c>
      <c r="F92" s="87">
        <v>0</v>
      </c>
      <c r="G92" s="56"/>
      <c r="H92" s="88">
        <f t="shared" si="10"/>
        <v>0</v>
      </c>
      <c r="I92" s="56"/>
    </row>
    <row r="93" spans="1:9" customFormat="1" x14ac:dyDescent="0.25">
      <c r="A93" s="64" t="s">
        <v>323</v>
      </c>
      <c r="B93" s="51" t="s">
        <v>377</v>
      </c>
      <c r="C93" s="52" t="s">
        <v>152</v>
      </c>
      <c r="D93" s="53" t="s">
        <v>11</v>
      </c>
      <c r="E93" s="54">
        <v>100</v>
      </c>
      <c r="F93" s="87">
        <v>0</v>
      </c>
      <c r="G93" s="56"/>
      <c r="H93" s="88">
        <f t="shared" si="10"/>
        <v>0</v>
      </c>
      <c r="I93" s="56"/>
    </row>
    <row r="94" spans="1:9" customFormat="1" x14ac:dyDescent="0.25">
      <c r="A94" s="64" t="s">
        <v>324</v>
      </c>
      <c r="B94" s="51" t="s">
        <v>377</v>
      </c>
      <c r="C94" s="52" t="s">
        <v>123</v>
      </c>
      <c r="D94" s="53" t="s">
        <v>11</v>
      </c>
      <c r="E94" s="54">
        <v>13</v>
      </c>
      <c r="F94" s="87">
        <v>0</v>
      </c>
      <c r="G94" s="56"/>
      <c r="H94" s="88">
        <f t="shared" si="10"/>
        <v>0</v>
      </c>
      <c r="I94" s="56"/>
    </row>
    <row r="95" spans="1:9" customFormat="1" x14ac:dyDescent="0.25">
      <c r="A95" s="64" t="s">
        <v>325</v>
      </c>
      <c r="B95" s="51" t="s">
        <v>377</v>
      </c>
      <c r="C95" s="52" t="s">
        <v>146</v>
      </c>
      <c r="D95" s="53" t="s">
        <v>11</v>
      </c>
      <c r="E95" s="54">
        <v>20</v>
      </c>
      <c r="F95" s="87">
        <v>0</v>
      </c>
      <c r="G95" s="56"/>
      <c r="H95" s="88">
        <f t="shared" si="10"/>
        <v>0</v>
      </c>
      <c r="I95" s="56"/>
    </row>
    <row r="96" spans="1:9" customFormat="1" x14ac:dyDescent="0.25">
      <c r="A96" s="64" t="s">
        <v>326</v>
      </c>
      <c r="B96" s="51" t="s">
        <v>377</v>
      </c>
      <c r="C96" s="52" t="s">
        <v>307</v>
      </c>
      <c r="D96" s="53" t="s">
        <v>11</v>
      </c>
      <c r="E96" s="54">
        <v>26</v>
      </c>
      <c r="F96" s="95"/>
      <c r="G96" s="96">
        <v>0</v>
      </c>
      <c r="H96" s="55"/>
      <c r="I96" s="96">
        <f>E96*G96</f>
        <v>0</v>
      </c>
    </row>
    <row r="97" spans="1:9" customFormat="1" x14ac:dyDescent="0.25">
      <c r="A97" s="64" t="s">
        <v>327</v>
      </c>
      <c r="B97" s="51" t="s">
        <v>377</v>
      </c>
      <c r="C97" s="52" t="s">
        <v>133</v>
      </c>
      <c r="D97" s="53" t="s">
        <v>11</v>
      </c>
      <c r="E97" s="54">
        <v>124</v>
      </c>
      <c r="F97" s="87">
        <v>0</v>
      </c>
      <c r="G97" s="56"/>
      <c r="H97" s="88">
        <f t="shared" ref="H97:H98" si="11">E97*F97</f>
        <v>0</v>
      </c>
      <c r="I97" s="56"/>
    </row>
    <row r="98" spans="1:9" customFormat="1" ht="22.5" customHeight="1" x14ac:dyDescent="0.25">
      <c r="A98" s="64" t="s">
        <v>328</v>
      </c>
      <c r="B98" s="51" t="s">
        <v>377</v>
      </c>
      <c r="C98" s="52" t="s">
        <v>168</v>
      </c>
      <c r="D98" s="53" t="s">
        <v>11</v>
      </c>
      <c r="E98" s="54">
        <v>340</v>
      </c>
      <c r="F98" s="87">
        <v>0</v>
      </c>
      <c r="G98" s="56"/>
      <c r="H98" s="88">
        <f t="shared" si="11"/>
        <v>0</v>
      </c>
      <c r="I98" s="56"/>
    </row>
    <row r="99" spans="1:9" customFormat="1" x14ac:dyDescent="0.25">
      <c r="A99" s="64" t="s">
        <v>329</v>
      </c>
      <c r="B99" s="51" t="s">
        <v>377</v>
      </c>
      <c r="C99" s="52" t="s">
        <v>182</v>
      </c>
      <c r="D99" s="53" t="s">
        <v>11</v>
      </c>
      <c r="E99" s="54">
        <v>163</v>
      </c>
      <c r="F99" s="87">
        <v>0</v>
      </c>
      <c r="G99" s="56"/>
      <c r="H99" s="88">
        <f t="shared" ref="H99:H102" si="12">E99*F99</f>
        <v>0</v>
      </c>
      <c r="I99" s="96"/>
    </row>
    <row r="100" spans="1:9" customFormat="1" x14ac:dyDescent="0.25">
      <c r="A100" s="64" t="s">
        <v>330</v>
      </c>
      <c r="B100" s="51" t="s">
        <v>377</v>
      </c>
      <c r="C100" s="52" t="s">
        <v>221</v>
      </c>
      <c r="D100" s="53" t="s">
        <v>11</v>
      </c>
      <c r="E100" s="54">
        <v>7</v>
      </c>
      <c r="F100" s="87">
        <v>0</v>
      </c>
      <c r="G100" s="56"/>
      <c r="H100" s="88">
        <f t="shared" si="12"/>
        <v>0</v>
      </c>
      <c r="I100" s="96"/>
    </row>
    <row r="101" spans="1:9" customFormat="1" x14ac:dyDescent="0.25">
      <c r="A101" s="64" t="s">
        <v>331</v>
      </c>
      <c r="B101" s="51" t="s">
        <v>377</v>
      </c>
      <c r="C101" s="52" t="s">
        <v>224</v>
      </c>
      <c r="D101" s="53" t="s">
        <v>11</v>
      </c>
      <c r="E101" s="54">
        <v>17</v>
      </c>
      <c r="F101" s="87">
        <v>0</v>
      </c>
      <c r="G101" s="56"/>
      <c r="H101" s="88">
        <f t="shared" si="12"/>
        <v>0</v>
      </c>
      <c r="I101" s="96"/>
    </row>
    <row r="102" spans="1:9" customFormat="1" x14ac:dyDescent="0.25">
      <c r="A102" s="64" t="s">
        <v>363</v>
      </c>
      <c r="B102" s="51" t="s">
        <v>377</v>
      </c>
      <c r="C102" s="52" t="s">
        <v>225</v>
      </c>
      <c r="D102" s="53" t="s">
        <v>11</v>
      </c>
      <c r="E102" s="54">
        <v>17</v>
      </c>
      <c r="F102" s="87">
        <v>0</v>
      </c>
      <c r="G102" s="56"/>
      <c r="H102" s="88">
        <f t="shared" si="12"/>
        <v>0</v>
      </c>
      <c r="I102" s="96"/>
    </row>
    <row r="103" spans="1:9" ht="41.25" customHeight="1" x14ac:dyDescent="0.25">
      <c r="A103" s="59" t="s">
        <v>14</v>
      </c>
      <c r="B103" s="60" t="s">
        <v>376</v>
      </c>
      <c r="C103" s="89" t="s">
        <v>417</v>
      </c>
      <c r="D103" s="62" t="s">
        <v>8</v>
      </c>
      <c r="E103" s="90">
        <v>119.35</v>
      </c>
      <c r="F103" s="98"/>
      <c r="G103" s="96">
        <v>0</v>
      </c>
      <c r="H103" s="55"/>
      <c r="I103" s="96">
        <f>E103*G103</f>
        <v>0</v>
      </c>
    </row>
    <row r="104" spans="1:9" x14ac:dyDescent="0.25">
      <c r="A104" s="64" t="s">
        <v>60</v>
      </c>
      <c r="B104" s="51" t="s">
        <v>377</v>
      </c>
      <c r="C104" s="93" t="s">
        <v>82</v>
      </c>
      <c r="D104" s="53" t="s">
        <v>8</v>
      </c>
      <c r="E104" s="68">
        <v>119.35</v>
      </c>
      <c r="F104" s="87">
        <v>0</v>
      </c>
      <c r="G104" s="56"/>
      <c r="H104" s="88">
        <f t="shared" ref="H104:H105" si="13">E104*F104</f>
        <v>0</v>
      </c>
      <c r="I104" s="99"/>
    </row>
    <row r="105" spans="1:9" x14ac:dyDescent="0.25">
      <c r="A105" s="64" t="s">
        <v>332</v>
      </c>
      <c r="B105" s="51" t="s">
        <v>377</v>
      </c>
      <c r="C105" s="93" t="s">
        <v>99</v>
      </c>
      <c r="D105" s="53" t="s">
        <v>11</v>
      </c>
      <c r="E105" s="54">
        <v>46</v>
      </c>
      <c r="F105" s="87">
        <v>0</v>
      </c>
      <c r="G105" s="56"/>
      <c r="H105" s="88">
        <f t="shared" si="13"/>
        <v>0</v>
      </c>
      <c r="I105" s="99"/>
    </row>
    <row r="106" spans="1:9" customFormat="1" x14ac:dyDescent="0.25">
      <c r="A106" s="64" t="s">
        <v>333</v>
      </c>
      <c r="B106" s="51" t="s">
        <v>377</v>
      </c>
      <c r="C106" s="52" t="s">
        <v>153</v>
      </c>
      <c r="D106" s="53" t="s">
        <v>11</v>
      </c>
      <c r="E106" s="54">
        <v>64</v>
      </c>
      <c r="F106" s="87">
        <v>0</v>
      </c>
      <c r="G106" s="56"/>
      <c r="H106" s="88">
        <f t="shared" ref="H106:H112" si="14">E106*F106</f>
        <v>0</v>
      </c>
      <c r="I106" s="56"/>
    </row>
    <row r="107" spans="1:9" customFormat="1" x14ac:dyDescent="0.25">
      <c r="A107" s="64" t="s">
        <v>334</v>
      </c>
      <c r="B107" s="51" t="s">
        <v>377</v>
      </c>
      <c r="C107" s="52" t="s">
        <v>134</v>
      </c>
      <c r="D107" s="53" t="s">
        <v>11</v>
      </c>
      <c r="E107" s="54">
        <v>110</v>
      </c>
      <c r="F107" s="87">
        <v>0</v>
      </c>
      <c r="G107" s="56"/>
      <c r="H107" s="88">
        <f t="shared" si="14"/>
        <v>0</v>
      </c>
      <c r="I107" s="56"/>
    </row>
    <row r="108" spans="1:9" customFormat="1" ht="23.25" customHeight="1" x14ac:dyDescent="0.25">
      <c r="A108" s="64" t="s">
        <v>335</v>
      </c>
      <c r="B108" s="51" t="s">
        <v>377</v>
      </c>
      <c r="C108" s="52" t="s">
        <v>169</v>
      </c>
      <c r="D108" s="53" t="s">
        <v>11</v>
      </c>
      <c r="E108" s="54">
        <v>272</v>
      </c>
      <c r="F108" s="87">
        <v>0</v>
      </c>
      <c r="G108" s="56"/>
      <c r="H108" s="88">
        <f t="shared" si="14"/>
        <v>0</v>
      </c>
      <c r="I108" s="56"/>
    </row>
    <row r="109" spans="1:9" customFormat="1" x14ac:dyDescent="0.25">
      <c r="A109" s="64" t="s">
        <v>336</v>
      </c>
      <c r="B109" s="51" t="s">
        <v>377</v>
      </c>
      <c r="C109" s="52" t="s">
        <v>182</v>
      </c>
      <c r="D109" s="53" t="s">
        <v>11</v>
      </c>
      <c r="E109" s="54">
        <v>133</v>
      </c>
      <c r="F109" s="87">
        <v>0</v>
      </c>
      <c r="G109" s="56"/>
      <c r="H109" s="88">
        <f t="shared" si="14"/>
        <v>0</v>
      </c>
      <c r="I109" s="96"/>
    </row>
    <row r="110" spans="1:9" customFormat="1" x14ac:dyDescent="0.25">
      <c r="A110" s="64" t="s">
        <v>338</v>
      </c>
      <c r="B110" s="51" t="s">
        <v>377</v>
      </c>
      <c r="C110" s="52" t="s">
        <v>222</v>
      </c>
      <c r="D110" s="53" t="s">
        <v>11</v>
      </c>
      <c r="E110" s="54">
        <v>3</v>
      </c>
      <c r="F110" s="87">
        <v>0</v>
      </c>
      <c r="G110" s="56"/>
      <c r="H110" s="88">
        <f t="shared" si="14"/>
        <v>0</v>
      </c>
      <c r="I110" s="96"/>
    </row>
    <row r="111" spans="1:9" customFormat="1" x14ac:dyDescent="0.25">
      <c r="A111" s="64" t="s">
        <v>339</v>
      </c>
      <c r="B111" s="51" t="s">
        <v>377</v>
      </c>
      <c r="C111" s="52" t="s">
        <v>223</v>
      </c>
      <c r="D111" s="53" t="s">
        <v>11</v>
      </c>
      <c r="E111" s="54">
        <v>20</v>
      </c>
      <c r="F111" s="87">
        <v>0</v>
      </c>
      <c r="G111" s="56"/>
      <c r="H111" s="88">
        <f t="shared" si="14"/>
        <v>0</v>
      </c>
      <c r="I111" s="96"/>
    </row>
    <row r="112" spans="1:9" customFormat="1" ht="15.75" thickBot="1" x14ac:dyDescent="0.3">
      <c r="A112" s="100" t="s">
        <v>368</v>
      </c>
      <c r="B112" s="51" t="s">
        <v>377</v>
      </c>
      <c r="C112" s="65" t="s">
        <v>365</v>
      </c>
      <c r="D112" s="66" t="s">
        <v>11</v>
      </c>
      <c r="E112" s="67">
        <v>223</v>
      </c>
      <c r="F112" s="87">
        <v>0</v>
      </c>
      <c r="G112" s="56"/>
      <c r="H112" s="88">
        <f t="shared" si="14"/>
        <v>0</v>
      </c>
      <c r="I112" s="96"/>
    </row>
    <row r="113" spans="1:35" ht="22.5" customHeight="1" x14ac:dyDescent="0.25">
      <c r="A113" s="101"/>
      <c r="B113" s="102"/>
      <c r="C113" s="168" t="s">
        <v>83</v>
      </c>
      <c r="D113" s="103"/>
      <c r="E113" s="104"/>
      <c r="F113" s="95"/>
      <c r="G113" s="56"/>
      <c r="H113" s="55"/>
      <c r="I113" s="56"/>
    </row>
    <row r="114" spans="1:35" ht="42.75" customHeight="1" x14ac:dyDescent="0.25">
      <c r="A114" s="59" t="s">
        <v>15</v>
      </c>
      <c r="B114" s="60" t="s">
        <v>376</v>
      </c>
      <c r="C114" s="89" t="s">
        <v>184</v>
      </c>
      <c r="D114" s="62" t="s">
        <v>8</v>
      </c>
      <c r="E114" s="90">
        <f>SUM(E115:E120)</f>
        <v>382.51</v>
      </c>
      <c r="F114" s="95"/>
      <c r="G114" s="96">
        <v>0</v>
      </c>
      <c r="H114" s="55"/>
      <c r="I114" s="96">
        <f>E114*G114</f>
        <v>0</v>
      </c>
    </row>
    <row r="115" spans="1:35" x14ac:dyDescent="0.25">
      <c r="A115" s="64" t="s">
        <v>61</v>
      </c>
      <c r="B115" s="51" t="s">
        <v>377</v>
      </c>
      <c r="C115" s="93" t="s">
        <v>85</v>
      </c>
      <c r="D115" s="53" t="s">
        <v>8</v>
      </c>
      <c r="E115" s="68">
        <v>75.22</v>
      </c>
      <c r="F115" s="87">
        <v>0</v>
      </c>
      <c r="G115" s="56"/>
      <c r="H115" s="88">
        <f t="shared" ref="H115" si="15">E115*F115</f>
        <v>0</v>
      </c>
      <c r="I115" s="96"/>
    </row>
    <row r="116" spans="1:35" x14ac:dyDescent="0.25">
      <c r="A116" s="64" t="s">
        <v>340</v>
      </c>
      <c r="B116" s="51" t="s">
        <v>377</v>
      </c>
      <c r="C116" s="93" t="s">
        <v>86</v>
      </c>
      <c r="D116" s="53" t="s">
        <v>8</v>
      </c>
      <c r="E116" s="68">
        <v>8.8699999999999992</v>
      </c>
      <c r="F116" s="87">
        <v>0</v>
      </c>
      <c r="G116" s="56"/>
      <c r="H116" s="88">
        <f t="shared" ref="H116:H120" si="16">E116*F116</f>
        <v>0</v>
      </c>
      <c r="I116" s="96"/>
    </row>
    <row r="117" spans="1:35" x14ac:dyDescent="0.25">
      <c r="A117" s="64" t="s">
        <v>341</v>
      </c>
      <c r="B117" s="51" t="s">
        <v>377</v>
      </c>
      <c r="C117" s="93" t="s">
        <v>87</v>
      </c>
      <c r="D117" s="53" t="s">
        <v>8</v>
      </c>
      <c r="E117" s="68">
        <v>105.54</v>
      </c>
      <c r="F117" s="87">
        <v>0</v>
      </c>
      <c r="G117" s="56"/>
      <c r="H117" s="88">
        <f>E117*F117</f>
        <v>0</v>
      </c>
      <c r="I117" s="56"/>
    </row>
    <row r="118" spans="1:35" x14ac:dyDescent="0.25">
      <c r="A118" s="64" t="s">
        <v>342</v>
      </c>
      <c r="B118" s="51" t="s">
        <v>377</v>
      </c>
      <c r="C118" s="93" t="s">
        <v>88</v>
      </c>
      <c r="D118" s="53" t="s">
        <v>8</v>
      </c>
      <c r="E118" s="68">
        <v>37.479999999999997</v>
      </c>
      <c r="F118" s="87">
        <v>0</v>
      </c>
      <c r="G118" s="56"/>
      <c r="H118" s="88">
        <f t="shared" si="16"/>
        <v>0</v>
      </c>
      <c r="I118" s="56"/>
    </row>
    <row r="119" spans="1:35" x14ac:dyDescent="0.25">
      <c r="A119" s="64" t="s">
        <v>343</v>
      </c>
      <c r="B119" s="51" t="s">
        <v>377</v>
      </c>
      <c r="C119" s="93" t="s">
        <v>89</v>
      </c>
      <c r="D119" s="53" t="s">
        <v>8</v>
      </c>
      <c r="E119" s="68">
        <v>112.28</v>
      </c>
      <c r="F119" s="87">
        <v>0</v>
      </c>
      <c r="G119" s="56"/>
      <c r="H119" s="88">
        <f t="shared" si="16"/>
        <v>0</v>
      </c>
      <c r="I119" s="96"/>
    </row>
    <row r="120" spans="1:35" x14ac:dyDescent="0.25">
      <c r="A120" s="64" t="s">
        <v>344</v>
      </c>
      <c r="B120" s="51" t="s">
        <v>377</v>
      </c>
      <c r="C120" s="93" t="s">
        <v>90</v>
      </c>
      <c r="D120" s="53" t="s">
        <v>8</v>
      </c>
      <c r="E120" s="68">
        <v>43.12</v>
      </c>
      <c r="F120" s="87">
        <v>0</v>
      </c>
      <c r="G120" s="56"/>
      <c r="H120" s="88">
        <f t="shared" si="16"/>
        <v>0</v>
      </c>
      <c r="I120" s="96"/>
    </row>
    <row r="121" spans="1:35" ht="22.5" customHeight="1" x14ac:dyDescent="0.25">
      <c r="A121" s="105"/>
      <c r="B121" s="106"/>
      <c r="C121" s="171" t="s">
        <v>208</v>
      </c>
      <c r="D121" s="107"/>
      <c r="E121" s="108"/>
      <c r="F121" s="95"/>
      <c r="G121" s="56"/>
      <c r="H121" s="55"/>
      <c r="I121" s="56"/>
    </row>
    <row r="122" spans="1:35" customFormat="1" ht="33.75" customHeight="1" x14ac:dyDescent="0.25">
      <c r="A122" s="59" t="s">
        <v>16</v>
      </c>
      <c r="B122" s="60" t="s">
        <v>376</v>
      </c>
      <c r="C122" s="61" t="s">
        <v>230</v>
      </c>
      <c r="D122" s="62" t="s">
        <v>11</v>
      </c>
      <c r="E122" s="63">
        <v>4</v>
      </c>
      <c r="F122" s="109"/>
      <c r="G122" s="96">
        <v>0</v>
      </c>
      <c r="H122" s="110"/>
      <c r="I122" s="96">
        <f>E122*G122</f>
        <v>0</v>
      </c>
    </row>
    <row r="123" spans="1:35" customFormat="1" x14ac:dyDescent="0.25">
      <c r="A123" s="64" t="s">
        <v>348</v>
      </c>
      <c r="B123" s="51" t="s">
        <v>377</v>
      </c>
      <c r="C123" s="52" t="s">
        <v>231</v>
      </c>
      <c r="D123" s="53" t="s">
        <v>11</v>
      </c>
      <c r="E123" s="54">
        <v>4</v>
      </c>
      <c r="F123" s="87">
        <v>0</v>
      </c>
      <c r="G123" s="56"/>
      <c r="H123" s="88">
        <f>E123*F123</f>
        <v>0</v>
      </c>
      <c r="I123" s="91"/>
    </row>
    <row r="124" spans="1:35" ht="22.5" customHeight="1" x14ac:dyDescent="0.25">
      <c r="A124" s="105"/>
      <c r="B124" s="106"/>
      <c r="C124" s="171" t="s">
        <v>195</v>
      </c>
      <c r="D124" s="107"/>
      <c r="E124" s="108"/>
      <c r="F124" s="111"/>
      <c r="G124" s="112"/>
      <c r="H124" s="113"/>
      <c r="I124" s="112"/>
    </row>
    <row r="125" spans="1:35" customFormat="1" ht="31.5" customHeight="1" x14ac:dyDescent="0.25">
      <c r="A125" s="19" t="s">
        <v>385</v>
      </c>
      <c r="B125" s="33" t="s">
        <v>376</v>
      </c>
      <c r="C125" s="32" t="s">
        <v>373</v>
      </c>
      <c r="D125" s="20" t="s">
        <v>8</v>
      </c>
      <c r="E125" s="21">
        <f>E45+E61+E76+E89+E103</f>
        <v>837.43999999999994</v>
      </c>
      <c r="F125" s="72"/>
      <c r="G125" s="37">
        <v>0</v>
      </c>
      <c r="H125" s="38"/>
      <c r="I125" s="37">
        <f>E125*G125</f>
        <v>0</v>
      </c>
    </row>
    <row r="126" spans="1:35" customFormat="1" ht="31.5" customHeight="1" thickBot="1" x14ac:dyDescent="0.3">
      <c r="A126" s="172" t="s">
        <v>394</v>
      </c>
      <c r="B126" s="173" t="s">
        <v>376</v>
      </c>
      <c r="C126" s="174" t="s">
        <v>364</v>
      </c>
      <c r="D126" s="175" t="s">
        <v>8</v>
      </c>
      <c r="E126" s="176">
        <f>E17+E33</f>
        <v>84.09</v>
      </c>
      <c r="F126" s="72"/>
      <c r="G126" s="82">
        <v>0</v>
      </c>
      <c r="H126" s="38"/>
      <c r="I126" s="82">
        <f>E126*G126</f>
        <v>0</v>
      </c>
    </row>
    <row r="127" spans="1:35" ht="21.75" customHeight="1" thickBot="1" x14ac:dyDescent="0.3">
      <c r="A127" s="139"/>
      <c r="B127" s="140"/>
      <c r="C127" s="141" t="s">
        <v>378</v>
      </c>
      <c r="D127" s="177"/>
      <c r="E127" s="178"/>
      <c r="F127" s="179"/>
      <c r="G127" s="145"/>
      <c r="H127" s="144">
        <f>SUM(H16:H126)</f>
        <v>0</v>
      </c>
      <c r="I127" s="145">
        <f>SUM(I16:I126)</f>
        <v>0</v>
      </c>
    </row>
    <row r="128" spans="1:35" ht="21" customHeight="1" thickBot="1" x14ac:dyDescent="0.3">
      <c r="A128" s="147"/>
      <c r="B128" s="148"/>
      <c r="C128" s="149" t="s">
        <v>384</v>
      </c>
      <c r="D128" s="180"/>
      <c r="E128" s="181"/>
      <c r="F128" s="182"/>
      <c r="G128" s="151"/>
      <c r="H128" s="183"/>
      <c r="I128" s="153">
        <f>H127+I127</f>
        <v>0</v>
      </c>
      <c r="J128" s="7"/>
      <c r="K128" s="7"/>
      <c r="L128" s="7"/>
      <c r="M128" s="7"/>
      <c r="N128" s="7"/>
      <c r="O128" s="7"/>
      <c r="P128" s="7"/>
      <c r="Q128" s="7"/>
      <c r="R128" s="7"/>
      <c r="S128" s="8"/>
      <c r="T128" s="9"/>
      <c r="U128" s="10"/>
      <c r="V128" s="10"/>
      <c r="W128" s="9"/>
      <c r="X128" s="10"/>
      <c r="Y128" s="10"/>
      <c r="Z128" s="9"/>
      <c r="AA128" s="10"/>
      <c r="AB128" s="10"/>
      <c r="AC128" s="9"/>
      <c r="AD128" s="10"/>
      <c r="AE128" s="10"/>
      <c r="AF128" s="9"/>
      <c r="AG128" s="11"/>
      <c r="AH128" s="11"/>
      <c r="AI128" s="12"/>
    </row>
    <row r="129" spans="1:35" ht="21.75" customHeight="1" thickBot="1" x14ac:dyDescent="0.3">
      <c r="A129" s="130"/>
      <c r="B129" s="131"/>
      <c r="C129" s="133" t="s">
        <v>379</v>
      </c>
      <c r="D129" s="158"/>
      <c r="E129" s="134"/>
      <c r="F129" s="157"/>
      <c r="G129" s="137"/>
      <c r="H129" s="136"/>
      <c r="I129" s="155">
        <f>I128/1.2*20%</f>
        <v>0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3"/>
      <c r="U129" s="13"/>
      <c r="V129" s="13"/>
      <c r="W129" s="13"/>
      <c r="X129" s="13"/>
      <c r="Y129" s="15"/>
      <c r="Z129" s="16"/>
      <c r="AA129" s="16"/>
      <c r="AB129" s="16"/>
      <c r="AC129" s="16"/>
      <c r="AD129" s="16"/>
      <c r="AE129" s="16"/>
      <c r="AF129" s="11"/>
      <c r="AG129" s="11"/>
      <c r="AH129" s="11"/>
      <c r="AI129" s="11"/>
    </row>
    <row r="130" spans="1:35" ht="15.75" customHeight="1" x14ac:dyDescent="0.25">
      <c r="A130" s="7"/>
      <c r="B130" s="7"/>
      <c r="C130" s="7"/>
      <c r="D130" s="17"/>
      <c r="E130" s="17"/>
      <c r="F130" s="18"/>
      <c r="G130" s="18"/>
      <c r="H130" s="18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3"/>
      <c r="U130" s="13"/>
      <c r="V130" s="13"/>
      <c r="W130" s="13"/>
      <c r="X130" s="13"/>
      <c r="Y130" s="15"/>
      <c r="Z130" s="16"/>
      <c r="AA130" s="16"/>
      <c r="AB130" s="16"/>
      <c r="AC130" s="16"/>
      <c r="AD130" s="16"/>
      <c r="AE130" s="16"/>
      <c r="AF130" s="9"/>
      <c r="AG130" s="11"/>
      <c r="AH130" s="11"/>
      <c r="AI130" s="12"/>
    </row>
  </sheetData>
  <mergeCells count="12">
    <mergeCell ref="A1:B1"/>
    <mergeCell ref="G1:J1"/>
    <mergeCell ref="F13:G13"/>
    <mergeCell ref="H13:I13"/>
    <mergeCell ref="C6:G6"/>
    <mergeCell ref="B8:H10"/>
    <mergeCell ref="A11:E11"/>
    <mergeCell ref="A12:E12"/>
    <mergeCell ref="A13:A14"/>
    <mergeCell ref="C13:C14"/>
    <mergeCell ref="D13:D14"/>
    <mergeCell ref="E13:E14"/>
  </mergeCells>
  <phoneticPr fontId="9" type="noConversion"/>
  <conditionalFormatting sqref="Y128:AI130">
    <cfRule type="cellIs" dxfId="1" priority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C5B4-D269-48BE-BDF4-6CEB285B5ECF}">
  <dimension ref="A1:AI120"/>
  <sheetViews>
    <sheetView view="pageBreakPreview" zoomScaleNormal="100" zoomScaleSheetLayoutView="100" workbookViewId="0">
      <selection activeCell="C8" sqref="C8"/>
    </sheetView>
  </sheetViews>
  <sheetFormatPr defaultColWidth="9.140625" defaultRowHeight="15" x14ac:dyDescent="0.25"/>
  <cols>
    <col min="1" max="1" width="6" style="1" customWidth="1"/>
    <col min="2" max="2" width="16.42578125" style="4" customWidth="1"/>
    <col min="3" max="3" width="62.85546875" style="1" customWidth="1"/>
    <col min="4" max="4" width="8.85546875" style="1" customWidth="1"/>
    <col min="5" max="5" width="11.7109375" style="1" customWidth="1"/>
    <col min="6" max="6" width="14.85546875" style="2" customWidth="1"/>
    <col min="7" max="7" width="11.42578125" style="2" customWidth="1"/>
    <col min="8" max="8" width="12.85546875" style="2" bestFit="1" customWidth="1"/>
    <col min="9" max="9" width="13.42578125" style="2" bestFit="1" customWidth="1"/>
    <col min="10" max="16384" width="9.140625" style="2"/>
  </cols>
  <sheetData>
    <row r="1" spans="1:9" ht="15" customHeight="1" x14ac:dyDescent="0.25">
      <c r="A1" s="233" t="s">
        <v>408</v>
      </c>
      <c r="B1" s="233"/>
      <c r="C1" s="1" t="s">
        <v>409</v>
      </c>
      <c r="E1" s="5"/>
      <c r="F1" s="170"/>
      <c r="G1" s="170"/>
      <c r="H1" s="232" t="s">
        <v>407</v>
      </c>
      <c r="I1" s="249"/>
    </row>
    <row r="2" spans="1:9" ht="15" customHeight="1" x14ac:dyDescent="0.25">
      <c r="A2" s="69"/>
      <c r="B2" s="69"/>
      <c r="C2" s="69"/>
      <c r="D2" s="69"/>
      <c r="E2" s="69"/>
    </row>
    <row r="3" spans="1:9" ht="15" customHeight="1" x14ac:dyDescent="0.25">
      <c r="A3" s="69"/>
      <c r="B3" s="69"/>
      <c r="C3" s="69"/>
      <c r="D3" s="69"/>
      <c r="E3" s="69"/>
    </row>
    <row r="4" spans="1:9" ht="15" customHeight="1" x14ac:dyDescent="0.25">
      <c r="A4" s="69"/>
      <c r="B4" s="69"/>
      <c r="C4" s="69"/>
      <c r="D4" s="69"/>
      <c r="E4" s="69"/>
    </row>
    <row r="5" spans="1:9" ht="15" customHeight="1" x14ac:dyDescent="0.25">
      <c r="A5" s="167"/>
      <c r="B5" s="167"/>
      <c r="C5" s="167"/>
      <c r="D5" s="167"/>
      <c r="E5" s="167"/>
    </row>
    <row r="6" spans="1:9" ht="15" customHeight="1" x14ac:dyDescent="0.25">
      <c r="A6" s="167"/>
      <c r="B6" s="167"/>
      <c r="C6" s="167"/>
      <c r="D6" s="167"/>
      <c r="E6" s="167"/>
    </row>
    <row r="7" spans="1:9" ht="19.5" customHeight="1" x14ac:dyDescent="0.25">
      <c r="A7" s="69"/>
      <c r="B7" s="69"/>
      <c r="C7" s="250" t="s">
        <v>441</v>
      </c>
      <c r="D7" s="251"/>
      <c r="E7" s="251"/>
      <c r="F7" s="251"/>
      <c r="G7" s="251"/>
    </row>
    <row r="8" spans="1:9" ht="15" customHeight="1" x14ac:dyDescent="0.25">
      <c r="A8" s="167"/>
      <c r="B8" s="167"/>
      <c r="C8" s="224"/>
      <c r="D8" s="225"/>
      <c r="E8" s="225"/>
      <c r="F8" s="225"/>
      <c r="G8" s="225"/>
    </row>
    <row r="9" spans="1:9" ht="15" customHeight="1" x14ac:dyDescent="0.25">
      <c r="A9" s="167"/>
      <c r="B9" s="167"/>
      <c r="C9" s="252" t="s">
        <v>375</v>
      </c>
      <c r="D9" s="237"/>
      <c r="E9" s="237"/>
      <c r="F9" s="237"/>
      <c r="G9" s="237"/>
      <c r="H9" s="237"/>
    </row>
    <row r="10" spans="1:9" ht="15" customHeight="1" x14ac:dyDescent="0.25">
      <c r="A10" s="167"/>
      <c r="B10" s="167"/>
      <c r="C10" s="237"/>
      <c r="D10" s="237"/>
      <c r="E10" s="237"/>
      <c r="F10" s="237"/>
      <c r="G10" s="237"/>
      <c r="H10" s="237"/>
    </row>
    <row r="11" spans="1:9" ht="51" customHeight="1" x14ac:dyDescent="0.25">
      <c r="A11" s="167"/>
      <c r="B11" s="167"/>
      <c r="C11" s="237"/>
      <c r="D11" s="237"/>
      <c r="E11" s="237"/>
      <c r="F11" s="237"/>
      <c r="G11" s="237"/>
      <c r="H11" s="237"/>
    </row>
    <row r="12" spans="1:9" ht="15" customHeight="1" x14ac:dyDescent="0.25">
      <c r="A12" s="167"/>
      <c r="B12" s="167"/>
      <c r="C12" s="224"/>
      <c r="D12" s="225"/>
      <c r="E12" s="225"/>
      <c r="F12" s="225"/>
      <c r="G12" s="225"/>
    </row>
    <row r="13" spans="1:9" ht="15" customHeight="1" x14ac:dyDescent="0.25">
      <c r="A13" s="167"/>
      <c r="B13" s="167"/>
      <c r="C13" s="224"/>
      <c r="D13" s="225"/>
      <c r="E13" s="225"/>
      <c r="F13" s="225"/>
      <c r="G13" s="225"/>
    </row>
    <row r="14" spans="1:9" ht="15" customHeight="1" x14ac:dyDescent="0.25">
      <c r="A14" s="167"/>
      <c r="B14" s="167"/>
      <c r="C14" s="224"/>
      <c r="D14" s="225"/>
      <c r="E14" s="225"/>
      <c r="F14" s="225"/>
      <c r="G14" s="225"/>
    </row>
    <row r="15" spans="1:9" ht="22.5" customHeight="1" thickBot="1" x14ac:dyDescent="0.3">
      <c r="A15" s="241" t="s">
        <v>438</v>
      </c>
      <c r="B15" s="241"/>
      <c r="C15" s="241"/>
      <c r="D15" s="241"/>
      <c r="E15" s="241"/>
    </row>
    <row r="16" spans="1:9" s="3" customFormat="1" ht="15" customHeight="1" thickBot="1" x14ac:dyDescent="0.3">
      <c r="A16" s="242" t="s">
        <v>0</v>
      </c>
      <c r="B16" s="50" t="s">
        <v>1</v>
      </c>
      <c r="C16" s="242" t="s">
        <v>2</v>
      </c>
      <c r="D16" s="242" t="s">
        <v>3</v>
      </c>
      <c r="E16" s="242" t="s">
        <v>4</v>
      </c>
      <c r="F16" s="234" t="s">
        <v>380</v>
      </c>
      <c r="G16" s="235"/>
      <c r="H16" s="236" t="s">
        <v>383</v>
      </c>
      <c r="I16" s="235"/>
    </row>
    <row r="17" spans="1:9" ht="15.75" thickBot="1" x14ac:dyDescent="0.3">
      <c r="A17" s="243"/>
      <c r="B17" s="49" t="s">
        <v>5</v>
      </c>
      <c r="C17" s="243"/>
      <c r="D17" s="243"/>
      <c r="E17" s="244"/>
      <c r="F17" s="73" t="s">
        <v>381</v>
      </c>
      <c r="G17" s="73" t="s">
        <v>382</v>
      </c>
      <c r="H17" s="74" t="s">
        <v>381</v>
      </c>
      <c r="I17" s="73" t="s">
        <v>382</v>
      </c>
    </row>
    <row r="18" spans="1:9" ht="15.75" thickBot="1" x14ac:dyDescent="0.3">
      <c r="A18" s="48"/>
      <c r="B18" s="47"/>
      <c r="C18" s="46"/>
      <c r="D18" s="45"/>
      <c r="E18" s="70"/>
      <c r="F18" s="220"/>
      <c r="G18" s="221"/>
      <c r="H18" s="222"/>
      <c r="I18" s="221"/>
    </row>
    <row r="19" spans="1:9" ht="33.75" customHeight="1" x14ac:dyDescent="0.25">
      <c r="A19" s="208"/>
      <c r="B19" s="209" t="s">
        <v>419</v>
      </c>
      <c r="C19" s="210" t="s">
        <v>418</v>
      </c>
      <c r="D19" s="211"/>
      <c r="E19" s="223"/>
      <c r="F19" s="217"/>
      <c r="G19" s="218"/>
      <c r="H19" s="219"/>
      <c r="I19" s="218"/>
    </row>
    <row r="20" spans="1:9" ht="18.75" customHeight="1" x14ac:dyDescent="0.25">
      <c r="A20" s="83"/>
      <c r="B20" s="84"/>
      <c r="C20" s="202" t="s">
        <v>63</v>
      </c>
      <c r="D20" s="85"/>
      <c r="E20" s="86"/>
      <c r="F20" s="215"/>
      <c r="G20" s="213"/>
      <c r="H20" s="214"/>
      <c r="I20" s="213"/>
    </row>
    <row r="21" spans="1:9" ht="31.5" x14ac:dyDescent="0.25">
      <c r="A21" s="19" t="s">
        <v>6</v>
      </c>
      <c r="B21" s="60" t="s">
        <v>376</v>
      </c>
      <c r="C21" s="226" t="s">
        <v>232</v>
      </c>
      <c r="D21" s="20" t="s">
        <v>8</v>
      </c>
      <c r="E21" s="21">
        <f>E22+E23</f>
        <v>596.65</v>
      </c>
      <c r="F21" s="216"/>
      <c r="G21" s="37">
        <v>0</v>
      </c>
      <c r="H21" s="38"/>
      <c r="I21" s="37">
        <f>E21*G21</f>
        <v>0</v>
      </c>
    </row>
    <row r="22" spans="1:9" x14ac:dyDescent="0.25">
      <c r="A22" s="22" t="s">
        <v>22</v>
      </c>
      <c r="B22" s="51" t="s">
        <v>377</v>
      </c>
      <c r="C22" s="23" t="s">
        <v>233</v>
      </c>
      <c r="D22" s="30" t="s">
        <v>8</v>
      </c>
      <c r="E22" s="68">
        <v>576.65</v>
      </c>
      <c r="F22" s="185">
        <v>0</v>
      </c>
      <c r="G22" s="35"/>
      <c r="H22" s="39">
        <f>E22*F22</f>
        <v>0</v>
      </c>
      <c r="I22" s="213"/>
    </row>
    <row r="23" spans="1:9" x14ac:dyDescent="0.25">
      <c r="A23" s="22" t="s">
        <v>23</v>
      </c>
      <c r="B23" s="51" t="s">
        <v>377</v>
      </c>
      <c r="C23" s="23" t="s">
        <v>265</v>
      </c>
      <c r="D23" s="30" t="s">
        <v>8</v>
      </c>
      <c r="E23" s="40">
        <v>20</v>
      </c>
      <c r="F23" s="185">
        <v>0</v>
      </c>
      <c r="G23" s="35"/>
      <c r="H23" s="39">
        <f t="shared" ref="H23:H38" si="0">E23*F23</f>
        <v>0</v>
      </c>
      <c r="I23" s="213"/>
    </row>
    <row r="24" spans="1:9" x14ac:dyDescent="0.25">
      <c r="A24" s="22" t="s">
        <v>71</v>
      </c>
      <c r="B24" s="51" t="s">
        <v>377</v>
      </c>
      <c r="C24" s="23" t="s">
        <v>238</v>
      </c>
      <c r="D24" s="30" t="s">
        <v>11</v>
      </c>
      <c r="E24" s="31">
        <v>451</v>
      </c>
      <c r="F24" s="185">
        <v>0</v>
      </c>
      <c r="G24" s="35"/>
      <c r="H24" s="39">
        <f t="shared" si="0"/>
        <v>0</v>
      </c>
      <c r="I24" s="213"/>
    </row>
    <row r="25" spans="1:9" customFormat="1" x14ac:dyDescent="0.25">
      <c r="A25" s="22" t="s">
        <v>70</v>
      </c>
      <c r="B25" s="51" t="s">
        <v>377</v>
      </c>
      <c r="C25" s="28" t="s">
        <v>239</v>
      </c>
      <c r="D25" s="30" t="s">
        <v>11</v>
      </c>
      <c r="E25" s="31">
        <v>278</v>
      </c>
      <c r="F25" s="185">
        <v>0</v>
      </c>
      <c r="G25" s="35"/>
      <c r="H25" s="39">
        <f t="shared" si="0"/>
        <v>0</v>
      </c>
      <c r="I25" s="34"/>
    </row>
    <row r="26" spans="1:9" customFormat="1" x14ac:dyDescent="0.25">
      <c r="A26" s="22" t="s">
        <v>69</v>
      </c>
      <c r="B26" s="51" t="s">
        <v>377</v>
      </c>
      <c r="C26" s="28" t="s">
        <v>240</v>
      </c>
      <c r="D26" s="30" t="s">
        <v>11</v>
      </c>
      <c r="E26" s="31">
        <v>60</v>
      </c>
      <c r="F26" s="185">
        <v>0</v>
      </c>
      <c r="G26" s="35"/>
      <c r="H26" s="39">
        <f t="shared" si="0"/>
        <v>0</v>
      </c>
      <c r="I26" s="34"/>
    </row>
    <row r="27" spans="1:9" customFormat="1" x14ac:dyDescent="0.25">
      <c r="A27" s="22" t="s">
        <v>68</v>
      </c>
      <c r="B27" s="51" t="s">
        <v>377</v>
      </c>
      <c r="C27" s="28" t="s">
        <v>243</v>
      </c>
      <c r="D27" s="30" t="s">
        <v>11</v>
      </c>
      <c r="E27" s="31">
        <v>10</v>
      </c>
      <c r="F27" s="185">
        <v>0</v>
      </c>
      <c r="G27" s="35"/>
      <c r="H27" s="39">
        <f t="shared" si="0"/>
        <v>0</v>
      </c>
      <c r="I27" s="34"/>
    </row>
    <row r="28" spans="1:9" customFormat="1" x14ac:dyDescent="0.25">
      <c r="A28" s="22" t="s">
        <v>67</v>
      </c>
      <c r="B28" s="51" t="s">
        <v>377</v>
      </c>
      <c r="C28" s="28" t="s">
        <v>244</v>
      </c>
      <c r="D28" s="30" t="s">
        <v>11</v>
      </c>
      <c r="E28" s="31">
        <v>7</v>
      </c>
      <c r="F28" s="185">
        <v>0</v>
      </c>
      <c r="G28" s="35"/>
      <c r="H28" s="39">
        <f t="shared" si="0"/>
        <v>0</v>
      </c>
      <c r="I28" s="34"/>
    </row>
    <row r="29" spans="1:9" customFormat="1" x14ac:dyDescent="0.25">
      <c r="A29" s="22" t="s">
        <v>66</v>
      </c>
      <c r="B29" s="51" t="s">
        <v>377</v>
      </c>
      <c r="C29" s="28" t="s">
        <v>245</v>
      </c>
      <c r="D29" s="30" t="s">
        <v>11</v>
      </c>
      <c r="E29" s="31">
        <v>11</v>
      </c>
      <c r="F29" s="185">
        <v>0</v>
      </c>
      <c r="G29" s="35"/>
      <c r="H29" s="39">
        <f t="shared" si="0"/>
        <v>0</v>
      </c>
      <c r="I29" s="34"/>
    </row>
    <row r="30" spans="1:9" customFormat="1" x14ac:dyDescent="0.25">
      <c r="A30" s="22" t="s">
        <v>65</v>
      </c>
      <c r="B30" s="51" t="s">
        <v>377</v>
      </c>
      <c r="C30" s="28" t="s">
        <v>246</v>
      </c>
      <c r="D30" s="30" t="s">
        <v>11</v>
      </c>
      <c r="E30" s="31">
        <v>3</v>
      </c>
      <c r="F30" s="185">
        <v>0</v>
      </c>
      <c r="G30" s="35"/>
      <c r="H30" s="39">
        <f t="shared" si="0"/>
        <v>0</v>
      </c>
      <c r="I30" s="34"/>
    </row>
    <row r="31" spans="1:9" customFormat="1" x14ac:dyDescent="0.25">
      <c r="A31" s="22" t="s">
        <v>64</v>
      </c>
      <c r="B31" s="51" t="s">
        <v>377</v>
      </c>
      <c r="C31" s="28" t="s">
        <v>247</v>
      </c>
      <c r="D31" s="30" t="s">
        <v>11</v>
      </c>
      <c r="E31" s="31">
        <v>60</v>
      </c>
      <c r="F31" s="185">
        <v>0</v>
      </c>
      <c r="G31" s="35"/>
      <c r="H31" s="39">
        <f t="shared" si="0"/>
        <v>0</v>
      </c>
      <c r="I31" s="35"/>
    </row>
    <row r="32" spans="1:9" customFormat="1" x14ac:dyDescent="0.25">
      <c r="A32" s="22" t="s">
        <v>353</v>
      </c>
      <c r="B32" s="51" t="s">
        <v>377</v>
      </c>
      <c r="C32" s="28" t="s">
        <v>248</v>
      </c>
      <c r="D32" s="30" t="s">
        <v>11</v>
      </c>
      <c r="E32" s="31">
        <v>24</v>
      </c>
      <c r="F32" s="185">
        <v>0</v>
      </c>
      <c r="G32" s="35"/>
      <c r="H32" s="39">
        <f t="shared" si="0"/>
        <v>0</v>
      </c>
      <c r="I32" s="35"/>
    </row>
    <row r="33" spans="1:9" customFormat="1" x14ac:dyDescent="0.25">
      <c r="A33" s="22" t="s">
        <v>354</v>
      </c>
      <c r="B33" s="51" t="s">
        <v>377</v>
      </c>
      <c r="C33" s="28" t="s">
        <v>253</v>
      </c>
      <c r="D33" s="30" t="s">
        <v>11</v>
      </c>
      <c r="E33" s="31">
        <v>82</v>
      </c>
      <c r="F33" s="185">
        <v>0</v>
      </c>
      <c r="G33" s="35"/>
      <c r="H33" s="39">
        <f t="shared" si="0"/>
        <v>0</v>
      </c>
      <c r="I33" s="35"/>
    </row>
    <row r="34" spans="1:9" customFormat="1" x14ac:dyDescent="0.25">
      <c r="A34" s="22" t="s">
        <v>355</v>
      </c>
      <c r="B34" s="51" t="s">
        <v>377</v>
      </c>
      <c r="C34" s="28" t="s">
        <v>255</v>
      </c>
      <c r="D34" s="30" t="s">
        <v>11</v>
      </c>
      <c r="E34" s="31">
        <v>41</v>
      </c>
      <c r="F34" s="185">
        <v>0</v>
      </c>
      <c r="G34" s="35"/>
      <c r="H34" s="39">
        <f t="shared" si="0"/>
        <v>0</v>
      </c>
      <c r="I34" s="35"/>
    </row>
    <row r="35" spans="1:9" customFormat="1" x14ac:dyDescent="0.25">
      <c r="A35" s="22" t="s">
        <v>356</v>
      </c>
      <c r="B35" s="51" t="s">
        <v>377</v>
      </c>
      <c r="C35" s="28" t="s">
        <v>269</v>
      </c>
      <c r="D35" s="30" t="s">
        <v>11</v>
      </c>
      <c r="E35" s="31">
        <v>10</v>
      </c>
      <c r="F35" s="185">
        <v>0</v>
      </c>
      <c r="G35" s="35"/>
      <c r="H35" s="39">
        <f t="shared" si="0"/>
        <v>0</v>
      </c>
      <c r="I35" s="35"/>
    </row>
    <row r="36" spans="1:9" customFormat="1" x14ac:dyDescent="0.25">
      <c r="A36" s="22" t="s">
        <v>357</v>
      </c>
      <c r="B36" s="51" t="s">
        <v>377</v>
      </c>
      <c r="C36" s="28" t="s">
        <v>267</v>
      </c>
      <c r="D36" s="30" t="s">
        <v>11</v>
      </c>
      <c r="E36" s="31">
        <v>4</v>
      </c>
      <c r="F36" s="185">
        <v>0</v>
      </c>
      <c r="G36" s="35"/>
      <c r="H36" s="39">
        <f t="shared" si="0"/>
        <v>0</v>
      </c>
      <c r="I36" s="35"/>
    </row>
    <row r="37" spans="1:9" customFormat="1" x14ac:dyDescent="0.25">
      <c r="A37" s="22" t="s">
        <v>358</v>
      </c>
      <c r="B37" s="51" t="s">
        <v>377</v>
      </c>
      <c r="C37" s="28" t="s">
        <v>257</v>
      </c>
      <c r="D37" s="30" t="s">
        <v>11</v>
      </c>
      <c r="E37" s="31">
        <v>39</v>
      </c>
      <c r="F37" s="185">
        <v>0</v>
      </c>
      <c r="G37" s="35"/>
      <c r="H37" s="39">
        <f t="shared" si="0"/>
        <v>0</v>
      </c>
      <c r="I37" s="35"/>
    </row>
    <row r="38" spans="1:9" customFormat="1" x14ac:dyDescent="0.25">
      <c r="A38" s="22" t="s">
        <v>359</v>
      </c>
      <c r="B38" s="51" t="s">
        <v>377</v>
      </c>
      <c r="C38" s="28" t="s">
        <v>270</v>
      </c>
      <c r="D38" s="30" t="s">
        <v>11</v>
      </c>
      <c r="E38" s="31">
        <v>65</v>
      </c>
      <c r="F38" s="185">
        <v>0</v>
      </c>
      <c r="G38" s="35"/>
      <c r="H38" s="39">
        <f t="shared" si="0"/>
        <v>0</v>
      </c>
      <c r="I38" s="35"/>
    </row>
    <row r="39" spans="1:9" ht="31.5" x14ac:dyDescent="0.25">
      <c r="A39" s="19" t="s">
        <v>7</v>
      </c>
      <c r="B39" s="60" t="s">
        <v>376</v>
      </c>
      <c r="C39" s="226" t="s">
        <v>235</v>
      </c>
      <c r="D39" s="20" t="s">
        <v>8</v>
      </c>
      <c r="E39" s="21">
        <v>259.89</v>
      </c>
      <c r="F39" s="216"/>
      <c r="G39" s="37">
        <v>0</v>
      </c>
      <c r="H39" s="38"/>
      <c r="I39" s="37">
        <f>E39*G39</f>
        <v>0</v>
      </c>
    </row>
    <row r="40" spans="1:9" x14ac:dyDescent="0.25">
      <c r="A40" s="22" t="s">
        <v>24</v>
      </c>
      <c r="B40" s="51" t="s">
        <v>377</v>
      </c>
      <c r="C40" s="23" t="s">
        <v>234</v>
      </c>
      <c r="D40" s="30" t="s">
        <v>8</v>
      </c>
      <c r="E40" s="68">
        <v>259.89</v>
      </c>
      <c r="F40" s="185">
        <v>0</v>
      </c>
      <c r="G40" s="35"/>
      <c r="H40" s="39">
        <f>E40*F40</f>
        <v>0</v>
      </c>
      <c r="I40" s="213"/>
    </row>
    <row r="41" spans="1:9" x14ac:dyDescent="0.25">
      <c r="A41" s="22" t="s">
        <v>25</v>
      </c>
      <c r="B41" s="51" t="s">
        <v>377</v>
      </c>
      <c r="C41" s="23" t="s">
        <v>95</v>
      </c>
      <c r="D41" s="30" t="s">
        <v>11</v>
      </c>
      <c r="E41" s="31">
        <v>199</v>
      </c>
      <c r="F41" s="185">
        <v>0</v>
      </c>
      <c r="G41" s="35"/>
      <c r="H41" s="39">
        <f t="shared" ref="H41:H51" si="1">E41*F41</f>
        <v>0</v>
      </c>
      <c r="I41" s="213"/>
    </row>
    <row r="42" spans="1:9" customFormat="1" x14ac:dyDescent="0.25">
      <c r="A42" s="22" t="s">
        <v>28</v>
      </c>
      <c r="B42" s="51" t="s">
        <v>377</v>
      </c>
      <c r="C42" s="28" t="s">
        <v>241</v>
      </c>
      <c r="D42" s="30" t="s">
        <v>11</v>
      </c>
      <c r="E42" s="31">
        <v>156</v>
      </c>
      <c r="F42" s="185">
        <v>0</v>
      </c>
      <c r="G42" s="34"/>
      <c r="H42" s="39">
        <f t="shared" si="1"/>
        <v>0</v>
      </c>
      <c r="I42" s="34"/>
    </row>
    <row r="43" spans="1:9" customFormat="1" x14ac:dyDescent="0.25">
      <c r="A43" s="22" t="s">
        <v>29</v>
      </c>
      <c r="B43" s="51" t="s">
        <v>377</v>
      </c>
      <c r="C43" s="28" t="s">
        <v>242</v>
      </c>
      <c r="D43" s="30" t="s">
        <v>11</v>
      </c>
      <c r="E43" s="31">
        <v>17</v>
      </c>
      <c r="F43" s="185">
        <v>0</v>
      </c>
      <c r="G43" s="34"/>
      <c r="H43" s="39">
        <f t="shared" si="1"/>
        <v>0</v>
      </c>
      <c r="I43" s="34"/>
    </row>
    <row r="44" spans="1:9" customFormat="1" x14ac:dyDescent="0.25">
      <c r="A44" s="22" t="s">
        <v>30</v>
      </c>
      <c r="B44" s="51" t="s">
        <v>377</v>
      </c>
      <c r="C44" s="28" t="s">
        <v>249</v>
      </c>
      <c r="D44" s="30" t="s">
        <v>11</v>
      </c>
      <c r="E44" s="31">
        <v>52</v>
      </c>
      <c r="F44" s="185">
        <v>0</v>
      </c>
      <c r="G44" s="35"/>
      <c r="H44" s="39">
        <f t="shared" si="1"/>
        <v>0</v>
      </c>
      <c r="I44" s="35"/>
    </row>
    <row r="45" spans="1:9" customFormat="1" x14ac:dyDescent="0.25">
      <c r="A45" s="22" t="s">
        <v>31</v>
      </c>
      <c r="B45" s="51" t="s">
        <v>377</v>
      </c>
      <c r="C45" s="28" t="s">
        <v>250</v>
      </c>
      <c r="D45" s="30" t="s">
        <v>11</v>
      </c>
      <c r="E45" s="31">
        <v>5</v>
      </c>
      <c r="F45" s="185">
        <v>0</v>
      </c>
      <c r="G45" s="35"/>
      <c r="H45" s="39">
        <f t="shared" si="1"/>
        <v>0</v>
      </c>
      <c r="I45" s="35"/>
    </row>
    <row r="46" spans="1:9" customFormat="1" x14ac:dyDescent="0.25">
      <c r="A46" s="22" t="s">
        <v>32</v>
      </c>
      <c r="B46" s="51" t="s">
        <v>377</v>
      </c>
      <c r="C46" s="28" t="s">
        <v>252</v>
      </c>
      <c r="D46" s="30" t="s">
        <v>11</v>
      </c>
      <c r="E46" s="31">
        <v>47</v>
      </c>
      <c r="F46" s="185">
        <v>0</v>
      </c>
      <c r="G46" s="34"/>
      <c r="H46" s="39">
        <f t="shared" si="1"/>
        <v>0</v>
      </c>
      <c r="I46" s="34"/>
    </row>
    <row r="47" spans="1:9" customFormat="1" x14ac:dyDescent="0.25">
      <c r="A47" s="22" t="s">
        <v>33</v>
      </c>
      <c r="B47" s="51" t="s">
        <v>377</v>
      </c>
      <c r="C47" s="28" t="s">
        <v>254</v>
      </c>
      <c r="D47" s="30" t="s">
        <v>11</v>
      </c>
      <c r="E47" s="31">
        <v>56</v>
      </c>
      <c r="F47" s="185">
        <v>0</v>
      </c>
      <c r="G47" s="35"/>
      <c r="H47" s="39">
        <f t="shared" si="1"/>
        <v>0</v>
      </c>
      <c r="I47" s="35"/>
    </row>
    <row r="48" spans="1:9" customFormat="1" ht="15.75" customHeight="1" x14ac:dyDescent="0.25">
      <c r="A48" s="22" t="s">
        <v>34</v>
      </c>
      <c r="B48" s="51" t="s">
        <v>377</v>
      </c>
      <c r="C48" s="28" t="s">
        <v>256</v>
      </c>
      <c r="D48" s="30" t="s">
        <v>11</v>
      </c>
      <c r="E48" s="31">
        <v>8</v>
      </c>
      <c r="F48" s="185">
        <v>0</v>
      </c>
      <c r="G48" s="35"/>
      <c r="H48" s="39">
        <f t="shared" si="1"/>
        <v>0</v>
      </c>
      <c r="I48" s="35"/>
    </row>
    <row r="49" spans="1:9" customFormat="1" x14ac:dyDescent="0.25">
      <c r="A49" s="22" t="s">
        <v>35</v>
      </c>
      <c r="B49" s="51" t="s">
        <v>377</v>
      </c>
      <c r="C49" s="28" t="s">
        <v>258</v>
      </c>
      <c r="D49" s="30" t="s">
        <v>11</v>
      </c>
      <c r="E49" s="31">
        <v>18</v>
      </c>
      <c r="F49" s="185">
        <v>0</v>
      </c>
      <c r="G49" s="35"/>
      <c r="H49" s="39">
        <f t="shared" si="1"/>
        <v>0</v>
      </c>
      <c r="I49" s="35"/>
    </row>
    <row r="50" spans="1:9" customFormat="1" x14ac:dyDescent="0.25">
      <c r="A50" s="22" t="s">
        <v>36</v>
      </c>
      <c r="B50" s="51" t="s">
        <v>377</v>
      </c>
      <c r="C50" s="28" t="s">
        <v>271</v>
      </c>
      <c r="D50" s="30" t="s">
        <v>11</v>
      </c>
      <c r="E50" s="31">
        <v>32</v>
      </c>
      <c r="F50" s="185">
        <v>0</v>
      </c>
      <c r="G50" s="35"/>
      <c r="H50" s="39">
        <f t="shared" si="1"/>
        <v>0</v>
      </c>
      <c r="I50" s="35"/>
    </row>
    <row r="51" spans="1:9" customFormat="1" x14ac:dyDescent="0.25">
      <c r="A51" s="22" t="s">
        <v>54</v>
      </c>
      <c r="B51" s="51" t="s">
        <v>377</v>
      </c>
      <c r="C51" s="28" t="s">
        <v>226</v>
      </c>
      <c r="D51" s="30" t="s">
        <v>11</v>
      </c>
      <c r="E51" s="31">
        <v>1</v>
      </c>
      <c r="F51" s="185">
        <v>0</v>
      </c>
      <c r="G51" s="37"/>
      <c r="H51" s="39">
        <f t="shared" si="1"/>
        <v>0</v>
      </c>
      <c r="I51" s="37"/>
    </row>
    <row r="52" spans="1:9" ht="47.25" x14ac:dyDescent="0.25">
      <c r="A52" s="19" t="s">
        <v>17</v>
      </c>
      <c r="B52" s="60" t="s">
        <v>376</v>
      </c>
      <c r="C52" s="226" t="s">
        <v>236</v>
      </c>
      <c r="D52" s="20" t="s">
        <v>8</v>
      </c>
      <c r="E52" s="21">
        <v>88.86</v>
      </c>
      <c r="F52" s="216"/>
      <c r="G52" s="37">
        <v>0</v>
      </c>
      <c r="H52" s="38"/>
      <c r="I52" s="37">
        <f>E52*G52</f>
        <v>0</v>
      </c>
    </row>
    <row r="53" spans="1:9" x14ac:dyDescent="0.25">
      <c r="A53" s="22" t="s">
        <v>26</v>
      </c>
      <c r="B53" s="51" t="s">
        <v>377</v>
      </c>
      <c r="C53" s="23" t="s">
        <v>237</v>
      </c>
      <c r="D53" s="30" t="s">
        <v>8</v>
      </c>
      <c r="E53" s="40">
        <v>88.86</v>
      </c>
      <c r="F53" s="185">
        <v>0</v>
      </c>
      <c r="G53" s="35"/>
      <c r="H53" s="39">
        <f>E53*F53</f>
        <v>0</v>
      </c>
      <c r="I53" s="213"/>
    </row>
    <row r="54" spans="1:9" customFormat="1" x14ac:dyDescent="0.25">
      <c r="A54" s="22" t="s">
        <v>27</v>
      </c>
      <c r="B54" s="51" t="s">
        <v>377</v>
      </c>
      <c r="C54" s="28" t="s">
        <v>251</v>
      </c>
      <c r="D54" s="30" t="s">
        <v>11</v>
      </c>
      <c r="E54" s="31">
        <v>12</v>
      </c>
      <c r="F54" s="185">
        <v>0</v>
      </c>
      <c r="G54" s="35"/>
      <c r="H54" s="39">
        <f t="shared" ref="H54:H57" si="2">E54*F54</f>
        <v>0</v>
      </c>
      <c r="I54" s="35"/>
    </row>
    <row r="55" spans="1:9" customFormat="1" x14ac:dyDescent="0.25">
      <c r="A55" s="22" t="s">
        <v>37</v>
      </c>
      <c r="B55" s="51" t="s">
        <v>377</v>
      </c>
      <c r="C55" s="28" t="s">
        <v>259</v>
      </c>
      <c r="D55" s="30" t="s">
        <v>11</v>
      </c>
      <c r="E55" s="31">
        <v>8</v>
      </c>
      <c r="F55" s="185">
        <v>0</v>
      </c>
      <c r="G55" s="37"/>
      <c r="H55" s="39">
        <f t="shared" si="2"/>
        <v>0</v>
      </c>
      <c r="I55" s="37"/>
    </row>
    <row r="56" spans="1:9" customFormat="1" x14ac:dyDescent="0.25">
      <c r="A56" s="22" t="s">
        <v>38</v>
      </c>
      <c r="B56" s="51" t="s">
        <v>377</v>
      </c>
      <c r="C56" s="28" t="s">
        <v>260</v>
      </c>
      <c r="D56" s="30" t="s">
        <v>11</v>
      </c>
      <c r="E56" s="31">
        <v>8</v>
      </c>
      <c r="F56" s="185">
        <v>0</v>
      </c>
      <c r="G56" s="37"/>
      <c r="H56" s="39">
        <f>E56*F56</f>
        <v>0</v>
      </c>
      <c r="I56" s="37"/>
    </row>
    <row r="57" spans="1:9" customFormat="1" x14ac:dyDescent="0.25">
      <c r="A57" s="22" t="s">
        <v>39</v>
      </c>
      <c r="B57" s="51" t="s">
        <v>377</v>
      </c>
      <c r="C57" s="28" t="s">
        <v>266</v>
      </c>
      <c r="D57" s="30" t="s">
        <v>11</v>
      </c>
      <c r="E57" s="31">
        <v>12</v>
      </c>
      <c r="F57" s="185">
        <v>0</v>
      </c>
      <c r="G57" s="37"/>
      <c r="H57" s="39">
        <f t="shared" si="2"/>
        <v>0</v>
      </c>
      <c r="I57" s="37"/>
    </row>
    <row r="58" spans="1:9" ht="22.5" customHeight="1" x14ac:dyDescent="0.25">
      <c r="A58" s="105"/>
      <c r="B58" s="106"/>
      <c r="C58" s="226" t="s">
        <v>173</v>
      </c>
      <c r="D58" s="107"/>
      <c r="E58" s="108"/>
      <c r="F58" s="215"/>
      <c r="G58" s="213"/>
      <c r="H58" s="214"/>
      <c r="I58" s="213"/>
    </row>
    <row r="59" spans="1:9" customFormat="1" ht="31.5" x14ac:dyDescent="0.25">
      <c r="A59" s="19" t="s">
        <v>9</v>
      </c>
      <c r="B59" s="60" t="s">
        <v>376</v>
      </c>
      <c r="C59" s="226" t="s">
        <v>227</v>
      </c>
      <c r="D59" s="20" t="s">
        <v>11</v>
      </c>
      <c r="E59" s="29">
        <f>SUM(E60)</f>
        <v>1</v>
      </c>
      <c r="F59" s="72"/>
      <c r="G59" s="37">
        <v>0</v>
      </c>
      <c r="H59" s="38"/>
      <c r="I59" s="37">
        <f>E59*G59</f>
        <v>0</v>
      </c>
    </row>
    <row r="60" spans="1:9" customFormat="1" x14ac:dyDescent="0.25">
      <c r="A60" s="22" t="s">
        <v>10</v>
      </c>
      <c r="B60" s="51" t="s">
        <v>377</v>
      </c>
      <c r="C60" s="28" t="s">
        <v>226</v>
      </c>
      <c r="D60" s="30" t="s">
        <v>11</v>
      </c>
      <c r="E60" s="31">
        <v>1</v>
      </c>
      <c r="F60" s="184">
        <v>0</v>
      </c>
      <c r="G60" s="37"/>
      <c r="H60" s="36">
        <f>E60*F60</f>
        <v>0</v>
      </c>
      <c r="I60" s="37"/>
    </row>
    <row r="61" spans="1:9" ht="22.5" customHeight="1" x14ac:dyDescent="0.25">
      <c r="A61" s="105"/>
      <c r="B61" s="106"/>
      <c r="C61" s="202" t="s">
        <v>208</v>
      </c>
      <c r="D61" s="107"/>
      <c r="E61" s="108"/>
      <c r="F61" s="212"/>
      <c r="G61" s="213"/>
      <c r="H61" s="214"/>
      <c r="I61" s="213"/>
    </row>
    <row r="62" spans="1:9" customFormat="1" ht="15.75" x14ac:dyDescent="0.25">
      <c r="A62" s="19" t="s">
        <v>18</v>
      </c>
      <c r="B62" s="60" t="s">
        <v>376</v>
      </c>
      <c r="C62" s="226" t="s">
        <v>273</v>
      </c>
      <c r="D62" s="20" t="s">
        <v>11</v>
      </c>
      <c r="E62" s="29">
        <f>SUM(E63:E66)</f>
        <v>14</v>
      </c>
      <c r="F62" s="72"/>
      <c r="G62" s="37">
        <v>0</v>
      </c>
      <c r="H62" s="38"/>
      <c r="I62" s="37">
        <f>E62*G62</f>
        <v>0</v>
      </c>
    </row>
    <row r="63" spans="1:9" customFormat="1" x14ac:dyDescent="0.25">
      <c r="A63" s="22" t="s">
        <v>19</v>
      </c>
      <c r="B63" s="51" t="s">
        <v>377</v>
      </c>
      <c r="C63" s="28" t="s">
        <v>261</v>
      </c>
      <c r="D63" s="30" t="s">
        <v>11</v>
      </c>
      <c r="E63" s="31">
        <v>8</v>
      </c>
      <c r="F63" s="185">
        <v>0</v>
      </c>
      <c r="G63" s="37"/>
      <c r="H63" s="39">
        <f t="shared" ref="H63" si="3">E63*F63</f>
        <v>0</v>
      </c>
      <c r="I63" s="37"/>
    </row>
    <row r="64" spans="1:9" customFormat="1" x14ac:dyDescent="0.25">
      <c r="A64" s="22" t="s">
        <v>57</v>
      </c>
      <c r="B64" s="51" t="s">
        <v>377</v>
      </c>
      <c r="C64" s="28" t="s">
        <v>262</v>
      </c>
      <c r="D64" s="30" t="s">
        <v>11</v>
      </c>
      <c r="E64" s="31">
        <v>2</v>
      </c>
      <c r="F64" s="185">
        <v>0</v>
      </c>
      <c r="G64" s="37"/>
      <c r="H64" s="39">
        <f>E64*F64</f>
        <v>0</v>
      </c>
      <c r="I64" s="37"/>
    </row>
    <row r="65" spans="1:9" customFormat="1" x14ac:dyDescent="0.25">
      <c r="A65" s="22" t="s">
        <v>188</v>
      </c>
      <c r="B65" s="51" t="s">
        <v>377</v>
      </c>
      <c r="C65" s="28" t="s">
        <v>263</v>
      </c>
      <c r="D65" s="30" t="s">
        <v>11</v>
      </c>
      <c r="E65" s="31">
        <v>3</v>
      </c>
      <c r="F65" s="185">
        <v>0</v>
      </c>
      <c r="G65" s="37"/>
      <c r="H65" s="39">
        <f t="shared" ref="H65:H66" si="4">E65*F65</f>
        <v>0</v>
      </c>
      <c r="I65" s="37"/>
    </row>
    <row r="66" spans="1:9" customFormat="1" x14ac:dyDescent="0.25">
      <c r="A66" s="22" t="s">
        <v>189</v>
      </c>
      <c r="B66" s="51" t="s">
        <v>377</v>
      </c>
      <c r="C66" s="28" t="s">
        <v>264</v>
      </c>
      <c r="D66" s="30" t="s">
        <v>11</v>
      </c>
      <c r="E66" s="31">
        <v>1</v>
      </c>
      <c r="F66" s="185">
        <v>0</v>
      </c>
      <c r="G66" s="37"/>
      <c r="H66" s="39">
        <f t="shared" si="4"/>
        <v>0</v>
      </c>
      <c r="I66" s="37"/>
    </row>
    <row r="67" spans="1:9" ht="22.5" customHeight="1" x14ac:dyDescent="0.25">
      <c r="A67" s="105"/>
      <c r="B67" s="106"/>
      <c r="C67" s="226" t="s">
        <v>352</v>
      </c>
      <c r="D67" s="107"/>
      <c r="E67" s="108"/>
      <c r="F67" s="215"/>
      <c r="G67" s="213"/>
      <c r="H67" s="214"/>
      <c r="I67" s="213"/>
    </row>
    <row r="68" spans="1:9" customFormat="1" ht="16.5" thickBot="1" x14ac:dyDescent="0.3">
      <c r="A68" s="24" t="s">
        <v>20</v>
      </c>
      <c r="B68" s="60" t="s">
        <v>376</v>
      </c>
      <c r="C68" s="226" t="s">
        <v>351</v>
      </c>
      <c r="D68" s="25" t="s">
        <v>8</v>
      </c>
      <c r="E68" s="26">
        <f>E21+E39+E52</f>
        <v>945.4</v>
      </c>
      <c r="F68" s="186"/>
      <c r="G68" s="82">
        <v>0</v>
      </c>
      <c r="H68" s="188"/>
      <c r="I68" s="82">
        <f>E68*G68</f>
        <v>0</v>
      </c>
    </row>
    <row r="69" spans="1:9" ht="16.5" thickBot="1" x14ac:dyDescent="0.3">
      <c r="A69" s="139"/>
      <c r="B69" s="140"/>
      <c r="C69" s="227" t="s">
        <v>425</v>
      </c>
      <c r="D69" s="142"/>
      <c r="E69" s="142"/>
      <c r="F69" s="179"/>
      <c r="G69" s="187"/>
      <c r="H69" s="144">
        <f>SUM(H19:H68)</f>
        <v>0</v>
      </c>
      <c r="I69" s="187">
        <f>SUM(I19:I68)</f>
        <v>0</v>
      </c>
    </row>
    <row r="70" spans="1:9" ht="16.5" thickBot="1" x14ac:dyDescent="0.3">
      <c r="A70" s="139"/>
      <c r="B70" s="140"/>
      <c r="C70" s="227" t="s">
        <v>420</v>
      </c>
      <c r="D70" s="142"/>
      <c r="E70" s="142"/>
      <c r="F70" s="179"/>
      <c r="G70" s="187"/>
      <c r="H70" s="144"/>
      <c r="I70" s="187">
        <f>H69+I69</f>
        <v>0</v>
      </c>
    </row>
    <row r="71" spans="1:9" x14ac:dyDescent="0.25">
      <c r="A71" s="129"/>
      <c r="B71" s="209" t="s">
        <v>422</v>
      </c>
      <c r="C71" s="132" t="s">
        <v>421</v>
      </c>
      <c r="D71" s="189"/>
      <c r="E71" s="205"/>
      <c r="F71" s="156"/>
      <c r="G71" s="203"/>
      <c r="H71" s="203"/>
      <c r="I71" s="203"/>
    </row>
    <row r="72" spans="1:9" ht="15.75" x14ac:dyDescent="0.25">
      <c r="A72" s="190"/>
      <c r="B72" s="191"/>
      <c r="C72" s="226" t="s">
        <v>63</v>
      </c>
      <c r="D72" s="85"/>
      <c r="E72" s="86"/>
      <c r="F72" s="192"/>
      <c r="G72" s="204"/>
      <c r="H72" s="204"/>
      <c r="I72" s="204"/>
    </row>
    <row r="73" spans="1:9" ht="31.5" x14ac:dyDescent="0.25">
      <c r="A73" s="230" t="s">
        <v>12</v>
      </c>
      <c r="B73" s="60" t="s">
        <v>376</v>
      </c>
      <c r="C73" s="226" t="s">
        <v>232</v>
      </c>
      <c r="D73" s="20" t="s">
        <v>8</v>
      </c>
      <c r="E73" s="21">
        <f>E74</f>
        <v>130.59</v>
      </c>
      <c r="F73" s="72"/>
      <c r="G73" s="37">
        <v>0</v>
      </c>
      <c r="H73" s="37"/>
      <c r="I73" s="37">
        <f>E73*G73</f>
        <v>0</v>
      </c>
    </row>
    <row r="74" spans="1:9" x14ac:dyDescent="0.25">
      <c r="A74" s="190" t="s">
        <v>13</v>
      </c>
      <c r="B74" s="191" t="s">
        <v>377</v>
      </c>
      <c r="C74" s="23" t="s">
        <v>233</v>
      </c>
      <c r="D74" s="30" t="s">
        <v>8</v>
      </c>
      <c r="E74" s="40">
        <v>130.59</v>
      </c>
      <c r="F74" s="184">
        <v>0</v>
      </c>
      <c r="G74" s="37"/>
      <c r="H74" s="34">
        <f>E74*F74</f>
        <v>0</v>
      </c>
      <c r="I74" s="37"/>
    </row>
    <row r="75" spans="1:9" x14ac:dyDescent="0.25">
      <c r="A75" s="190" t="s">
        <v>58</v>
      </c>
      <c r="B75" s="191" t="s">
        <v>377</v>
      </c>
      <c r="C75" s="23" t="s">
        <v>238</v>
      </c>
      <c r="D75" s="30" t="s">
        <v>11</v>
      </c>
      <c r="E75" s="31">
        <v>93</v>
      </c>
      <c r="F75" s="184">
        <v>0</v>
      </c>
      <c r="G75" s="37"/>
      <c r="H75" s="34">
        <f t="shared" ref="H75:H82" si="5">E75*F75</f>
        <v>0</v>
      </c>
      <c r="I75" s="37"/>
    </row>
    <row r="76" spans="1:9" x14ac:dyDescent="0.25">
      <c r="A76" s="190" t="s">
        <v>59</v>
      </c>
      <c r="B76" s="191" t="s">
        <v>377</v>
      </c>
      <c r="C76" s="28" t="s">
        <v>240</v>
      </c>
      <c r="D76" s="30" t="s">
        <v>11</v>
      </c>
      <c r="E76" s="31">
        <v>25</v>
      </c>
      <c r="F76" s="184">
        <v>0</v>
      </c>
      <c r="G76" s="37"/>
      <c r="H76" s="34">
        <f t="shared" si="5"/>
        <v>0</v>
      </c>
      <c r="I76" s="37"/>
    </row>
    <row r="77" spans="1:9" x14ac:dyDescent="0.25">
      <c r="A77" s="190" t="s">
        <v>323</v>
      </c>
      <c r="B77" s="191" t="s">
        <v>377</v>
      </c>
      <c r="C77" s="28" t="s">
        <v>247</v>
      </c>
      <c r="D77" s="30" t="s">
        <v>11</v>
      </c>
      <c r="E77" s="31">
        <v>7</v>
      </c>
      <c r="F77" s="184">
        <v>0</v>
      </c>
      <c r="G77" s="37"/>
      <c r="H77" s="34">
        <f t="shared" si="5"/>
        <v>0</v>
      </c>
      <c r="I77" s="37"/>
    </row>
    <row r="78" spans="1:9" x14ac:dyDescent="0.25">
      <c r="A78" s="190" t="s">
        <v>324</v>
      </c>
      <c r="B78" s="191" t="s">
        <v>377</v>
      </c>
      <c r="C78" s="28" t="s">
        <v>248</v>
      </c>
      <c r="D78" s="30" t="s">
        <v>11</v>
      </c>
      <c r="E78" s="31">
        <v>26</v>
      </c>
      <c r="F78" s="184">
        <v>0</v>
      </c>
      <c r="G78" s="37"/>
      <c r="H78" s="34">
        <f t="shared" si="5"/>
        <v>0</v>
      </c>
      <c r="I78" s="204"/>
    </row>
    <row r="79" spans="1:9" x14ac:dyDescent="0.25">
      <c r="A79" s="190" t="s">
        <v>325</v>
      </c>
      <c r="B79" s="191" t="s">
        <v>377</v>
      </c>
      <c r="C79" s="28" t="s">
        <v>276</v>
      </c>
      <c r="D79" s="30" t="s">
        <v>11</v>
      </c>
      <c r="E79" s="31">
        <v>10</v>
      </c>
      <c r="F79" s="184">
        <v>0</v>
      </c>
      <c r="G79" s="37"/>
      <c r="H79" s="34">
        <f t="shared" si="5"/>
        <v>0</v>
      </c>
      <c r="I79" s="204"/>
    </row>
    <row r="80" spans="1:9" x14ac:dyDescent="0.25">
      <c r="A80" s="190" t="s">
        <v>326</v>
      </c>
      <c r="B80" s="191" t="s">
        <v>377</v>
      </c>
      <c r="C80" s="28" t="s">
        <v>275</v>
      </c>
      <c r="D80" s="30" t="s">
        <v>11</v>
      </c>
      <c r="E80" s="31">
        <v>10</v>
      </c>
      <c r="F80" s="184">
        <v>0</v>
      </c>
      <c r="G80" s="37"/>
      <c r="H80" s="34">
        <f t="shared" si="5"/>
        <v>0</v>
      </c>
      <c r="I80" s="204"/>
    </row>
    <row r="81" spans="1:9" x14ac:dyDescent="0.25">
      <c r="A81" s="190" t="s">
        <v>327</v>
      </c>
      <c r="B81" s="191" t="s">
        <v>377</v>
      </c>
      <c r="C81" s="28" t="s">
        <v>274</v>
      </c>
      <c r="D81" s="30" t="s">
        <v>11</v>
      </c>
      <c r="E81" s="31">
        <v>1</v>
      </c>
      <c r="F81" s="184">
        <v>0</v>
      </c>
      <c r="G81" s="37"/>
      <c r="H81" s="34">
        <f t="shared" si="5"/>
        <v>0</v>
      </c>
      <c r="I81" s="204"/>
    </row>
    <row r="82" spans="1:9" x14ac:dyDescent="0.25">
      <c r="A82" s="190" t="s">
        <v>328</v>
      </c>
      <c r="B82" s="191" t="s">
        <v>377</v>
      </c>
      <c r="C82" s="28" t="s">
        <v>253</v>
      </c>
      <c r="D82" s="30" t="s">
        <v>11</v>
      </c>
      <c r="E82" s="31">
        <v>16</v>
      </c>
      <c r="F82" s="184">
        <v>0</v>
      </c>
      <c r="G82" s="37"/>
      <c r="H82" s="34">
        <f t="shared" si="5"/>
        <v>0</v>
      </c>
      <c r="I82" s="204"/>
    </row>
    <row r="83" spans="1:9" x14ac:dyDescent="0.25">
      <c r="A83" s="190"/>
      <c r="B83" s="191"/>
      <c r="C83" s="202" t="s">
        <v>195</v>
      </c>
      <c r="D83" s="107"/>
      <c r="E83" s="108"/>
      <c r="F83" s="192"/>
      <c r="G83" s="204"/>
      <c r="H83" s="204"/>
      <c r="I83" s="204"/>
    </row>
    <row r="84" spans="1:9" ht="16.5" thickBot="1" x14ac:dyDescent="0.3">
      <c r="A84" s="231" t="s">
        <v>14</v>
      </c>
      <c r="B84" s="60" t="s">
        <v>376</v>
      </c>
      <c r="C84" s="226" t="s">
        <v>370</v>
      </c>
      <c r="D84" s="195" t="s">
        <v>8</v>
      </c>
      <c r="E84" s="196">
        <f>E73</f>
        <v>130.59</v>
      </c>
      <c r="F84" s="197"/>
      <c r="G84" s="82">
        <v>0</v>
      </c>
      <c r="H84" s="82"/>
      <c r="I84" s="82">
        <f>E84*G84</f>
        <v>0</v>
      </c>
    </row>
    <row r="85" spans="1:9" ht="16.5" thickBot="1" x14ac:dyDescent="0.3">
      <c r="A85" s="198"/>
      <c r="B85" s="148"/>
      <c r="C85" s="149" t="s">
        <v>425</v>
      </c>
      <c r="D85" s="199"/>
      <c r="E85" s="199"/>
      <c r="F85" s="182"/>
      <c r="G85" s="187"/>
      <c r="H85" s="200">
        <f>SUM(H73:H84)</f>
        <v>0</v>
      </c>
      <c r="I85" s="201">
        <f>SUM(I73:I84)</f>
        <v>0</v>
      </c>
    </row>
    <row r="86" spans="1:9" ht="16.5" thickBot="1" x14ac:dyDescent="0.3">
      <c r="A86" s="198"/>
      <c r="B86" s="148"/>
      <c r="C86" s="149" t="s">
        <v>423</v>
      </c>
      <c r="D86" s="199"/>
      <c r="E86" s="199"/>
      <c r="F86" s="182"/>
      <c r="G86" s="187"/>
      <c r="H86" s="200"/>
      <c r="I86" s="201">
        <f>H85+I85</f>
        <v>0</v>
      </c>
    </row>
    <row r="87" spans="1:9" ht="15.75" x14ac:dyDescent="0.25">
      <c r="A87" s="190"/>
      <c r="B87" s="84" t="s">
        <v>53</v>
      </c>
      <c r="C87" s="226" t="s">
        <v>277</v>
      </c>
      <c r="D87" s="85"/>
      <c r="E87" s="86"/>
      <c r="F87" s="192"/>
      <c r="G87" s="203"/>
      <c r="H87" s="203"/>
      <c r="I87" s="203"/>
    </row>
    <row r="88" spans="1:9" ht="15.75" x14ac:dyDescent="0.25">
      <c r="A88" s="230" t="s">
        <v>15</v>
      </c>
      <c r="B88" s="60" t="s">
        <v>376</v>
      </c>
      <c r="C88" s="226" t="s">
        <v>297</v>
      </c>
      <c r="D88" s="20" t="s">
        <v>11</v>
      </c>
      <c r="E88" s="29">
        <f>SUM(E89)</f>
        <v>12</v>
      </c>
      <c r="F88" s="72"/>
      <c r="G88" s="37">
        <v>0</v>
      </c>
      <c r="H88" s="37"/>
      <c r="I88" s="37">
        <f>E88*G88</f>
        <v>0</v>
      </c>
    </row>
    <row r="89" spans="1:9" x14ac:dyDescent="0.25">
      <c r="A89" s="190" t="s">
        <v>61</v>
      </c>
      <c r="B89" s="27" t="s">
        <v>377</v>
      </c>
      <c r="C89" s="23" t="s">
        <v>278</v>
      </c>
      <c r="D89" s="30" t="s">
        <v>11</v>
      </c>
      <c r="E89" s="31">
        <v>12</v>
      </c>
      <c r="F89" s="184">
        <v>0</v>
      </c>
      <c r="G89" s="37"/>
      <c r="H89" s="34">
        <f>E89*F89</f>
        <v>0</v>
      </c>
      <c r="I89" s="37"/>
    </row>
    <row r="90" spans="1:9" ht="15.75" x14ac:dyDescent="0.25">
      <c r="A90" s="230" t="s">
        <v>16</v>
      </c>
      <c r="B90" s="60" t="s">
        <v>376</v>
      </c>
      <c r="C90" s="226" t="s">
        <v>298</v>
      </c>
      <c r="D90" s="20" t="s">
        <v>11</v>
      </c>
      <c r="E90" s="29">
        <f>SUM(E91:E97)</f>
        <v>201</v>
      </c>
      <c r="F90" s="72"/>
      <c r="G90" s="37">
        <v>0</v>
      </c>
      <c r="H90" s="37"/>
      <c r="I90" s="37">
        <f>E90*G90</f>
        <v>0</v>
      </c>
    </row>
    <row r="91" spans="1:9" x14ac:dyDescent="0.25">
      <c r="A91" s="190" t="s">
        <v>348</v>
      </c>
      <c r="B91" s="27" t="s">
        <v>377</v>
      </c>
      <c r="C91" s="23" t="s">
        <v>279</v>
      </c>
      <c r="D91" s="30" t="s">
        <v>11</v>
      </c>
      <c r="E91" s="31">
        <v>130</v>
      </c>
      <c r="F91" s="184">
        <v>0</v>
      </c>
      <c r="G91" s="37"/>
      <c r="H91" s="34">
        <f>E91*F91</f>
        <v>0</v>
      </c>
      <c r="I91" s="37"/>
    </row>
    <row r="92" spans="1:9" x14ac:dyDescent="0.25">
      <c r="A92" s="190" t="s">
        <v>349</v>
      </c>
      <c r="B92" s="27" t="s">
        <v>377</v>
      </c>
      <c r="C92" s="28" t="s">
        <v>280</v>
      </c>
      <c r="D92" s="30" t="s">
        <v>11</v>
      </c>
      <c r="E92" s="31">
        <v>7</v>
      </c>
      <c r="F92" s="184">
        <v>0</v>
      </c>
      <c r="G92" s="37"/>
      <c r="H92" s="34">
        <f t="shared" ref="H92:H98" si="6">E92*F92</f>
        <v>0</v>
      </c>
      <c r="I92" s="204"/>
    </row>
    <row r="93" spans="1:9" x14ac:dyDescent="0.25">
      <c r="A93" s="190" t="s">
        <v>427</v>
      </c>
      <c r="B93" s="27" t="s">
        <v>377</v>
      </c>
      <c r="C93" s="28" t="s">
        <v>281</v>
      </c>
      <c r="D93" s="30" t="s">
        <v>11</v>
      </c>
      <c r="E93" s="31">
        <v>36</v>
      </c>
      <c r="F93" s="184">
        <v>0</v>
      </c>
      <c r="G93" s="37"/>
      <c r="H93" s="34">
        <f t="shared" si="6"/>
        <v>0</v>
      </c>
      <c r="I93" s="204"/>
    </row>
    <row r="94" spans="1:9" x14ac:dyDescent="0.25">
      <c r="A94" s="190" t="s">
        <v>428</v>
      </c>
      <c r="B94" s="27" t="s">
        <v>377</v>
      </c>
      <c r="C94" s="28" t="s">
        <v>282</v>
      </c>
      <c r="D94" s="30" t="s">
        <v>11</v>
      </c>
      <c r="E94" s="31">
        <v>8</v>
      </c>
      <c r="F94" s="184">
        <v>0</v>
      </c>
      <c r="G94" s="37"/>
      <c r="H94" s="34">
        <f t="shared" si="6"/>
        <v>0</v>
      </c>
      <c r="I94" s="204"/>
    </row>
    <row r="95" spans="1:9" x14ac:dyDescent="0.25">
      <c r="A95" s="190" t="s">
        <v>429</v>
      </c>
      <c r="B95" s="27" t="s">
        <v>377</v>
      </c>
      <c r="C95" s="28" t="s">
        <v>283</v>
      </c>
      <c r="D95" s="30" t="s">
        <v>11</v>
      </c>
      <c r="E95" s="31">
        <v>6</v>
      </c>
      <c r="F95" s="184">
        <v>0</v>
      </c>
      <c r="G95" s="37"/>
      <c r="H95" s="34">
        <f t="shared" si="6"/>
        <v>0</v>
      </c>
      <c r="I95" s="204"/>
    </row>
    <row r="96" spans="1:9" x14ac:dyDescent="0.25">
      <c r="A96" s="190" t="s">
        <v>430</v>
      </c>
      <c r="B96" s="27" t="s">
        <v>377</v>
      </c>
      <c r="C96" s="28" t="s">
        <v>284</v>
      </c>
      <c r="D96" s="30" t="s">
        <v>11</v>
      </c>
      <c r="E96" s="31">
        <v>10</v>
      </c>
      <c r="F96" s="184">
        <v>0</v>
      </c>
      <c r="G96" s="37"/>
      <c r="H96" s="34">
        <f t="shared" si="6"/>
        <v>0</v>
      </c>
      <c r="I96" s="204"/>
    </row>
    <row r="97" spans="1:9" x14ac:dyDescent="0.25">
      <c r="A97" s="190" t="s">
        <v>431</v>
      </c>
      <c r="B97" s="27" t="s">
        <v>377</v>
      </c>
      <c r="C97" s="28" t="s">
        <v>285</v>
      </c>
      <c r="D97" s="30" t="s">
        <v>11</v>
      </c>
      <c r="E97" s="31">
        <v>4</v>
      </c>
      <c r="F97" s="184">
        <v>0</v>
      </c>
      <c r="G97" s="37"/>
      <c r="H97" s="34">
        <f t="shared" si="6"/>
        <v>0</v>
      </c>
      <c r="I97" s="204"/>
    </row>
    <row r="98" spans="1:9" x14ac:dyDescent="0.25">
      <c r="A98" s="190" t="s">
        <v>432</v>
      </c>
      <c r="B98" s="27" t="s">
        <v>377</v>
      </c>
      <c r="C98" s="28" t="s">
        <v>294</v>
      </c>
      <c r="D98" s="30" t="s">
        <v>11</v>
      </c>
      <c r="E98" s="31">
        <v>26</v>
      </c>
      <c r="F98" s="184">
        <v>0</v>
      </c>
      <c r="G98" s="37"/>
      <c r="H98" s="34">
        <f t="shared" si="6"/>
        <v>0</v>
      </c>
      <c r="I98" s="204"/>
    </row>
    <row r="99" spans="1:9" x14ac:dyDescent="0.25">
      <c r="A99" s="190" t="s">
        <v>433</v>
      </c>
      <c r="B99" s="27" t="s">
        <v>377</v>
      </c>
      <c r="C99" s="52" t="s">
        <v>207</v>
      </c>
      <c r="D99" s="53" t="s">
        <v>11</v>
      </c>
      <c r="E99" s="54">
        <v>72</v>
      </c>
      <c r="F99" s="184">
        <v>0</v>
      </c>
      <c r="G99" s="37"/>
      <c r="H99" s="34">
        <f>E99*F99</f>
        <v>0</v>
      </c>
      <c r="I99" s="204"/>
    </row>
    <row r="100" spans="1:9" ht="15.75" x14ac:dyDescent="0.25">
      <c r="A100" s="230" t="s">
        <v>385</v>
      </c>
      <c r="B100" s="33" t="s">
        <v>376</v>
      </c>
      <c r="C100" s="226" t="s">
        <v>299</v>
      </c>
      <c r="D100" s="20" t="s">
        <v>11</v>
      </c>
      <c r="E100" s="29">
        <f>SUM(E101:I103)</f>
        <v>140</v>
      </c>
      <c r="F100" s="72"/>
      <c r="G100" s="37">
        <v>0</v>
      </c>
      <c r="H100" s="37"/>
      <c r="I100" s="37">
        <f>E100*G100</f>
        <v>0</v>
      </c>
    </row>
    <row r="101" spans="1:9" ht="25.5" x14ac:dyDescent="0.25">
      <c r="A101" s="190" t="s">
        <v>386</v>
      </c>
      <c r="B101" s="27" t="s">
        <v>377</v>
      </c>
      <c r="C101" s="28" t="s">
        <v>286</v>
      </c>
      <c r="D101" s="30" t="s">
        <v>11</v>
      </c>
      <c r="E101" s="31">
        <v>67</v>
      </c>
      <c r="F101" s="184">
        <v>0</v>
      </c>
      <c r="G101" s="37"/>
      <c r="H101" s="34">
        <f>E101*F101</f>
        <v>0</v>
      </c>
      <c r="I101" s="37"/>
    </row>
    <row r="102" spans="1:9" ht="25.5" x14ac:dyDescent="0.25">
      <c r="A102" s="190" t="s">
        <v>387</v>
      </c>
      <c r="B102" s="27" t="s">
        <v>377</v>
      </c>
      <c r="C102" s="28" t="s">
        <v>287</v>
      </c>
      <c r="D102" s="30" t="s">
        <v>11</v>
      </c>
      <c r="E102" s="31">
        <v>70</v>
      </c>
      <c r="F102" s="184">
        <v>0</v>
      </c>
      <c r="G102" s="37"/>
      <c r="H102" s="34">
        <f>E102*F102</f>
        <v>0</v>
      </c>
      <c r="I102" s="204"/>
    </row>
    <row r="103" spans="1:9" ht="25.5" x14ac:dyDescent="0.25">
      <c r="A103" s="190" t="s">
        <v>388</v>
      </c>
      <c r="B103" s="27" t="s">
        <v>377</v>
      </c>
      <c r="C103" s="28" t="s">
        <v>288</v>
      </c>
      <c r="D103" s="30" t="s">
        <v>11</v>
      </c>
      <c r="E103" s="31">
        <v>3</v>
      </c>
      <c r="F103" s="184">
        <v>0</v>
      </c>
      <c r="G103" s="37"/>
      <c r="H103" s="34">
        <f>E103*F103</f>
        <v>0</v>
      </c>
      <c r="I103" s="204"/>
    </row>
    <row r="104" spans="1:9" x14ac:dyDescent="0.25">
      <c r="A104" s="190" t="s">
        <v>389</v>
      </c>
      <c r="B104" s="27" t="s">
        <v>377</v>
      </c>
      <c r="C104" s="52" t="s">
        <v>206</v>
      </c>
      <c r="D104" s="53" t="s">
        <v>11</v>
      </c>
      <c r="E104" s="54">
        <v>446</v>
      </c>
      <c r="F104" s="184">
        <v>0</v>
      </c>
      <c r="G104" s="37"/>
      <c r="H104" s="34">
        <f>E104*F104</f>
        <v>0</v>
      </c>
      <c r="I104" s="204"/>
    </row>
    <row r="105" spans="1:9" ht="15.75" x14ac:dyDescent="0.25">
      <c r="A105" s="230" t="s">
        <v>394</v>
      </c>
      <c r="B105" s="33" t="s">
        <v>376</v>
      </c>
      <c r="C105" s="226" t="s">
        <v>300</v>
      </c>
      <c r="D105" s="20" t="s">
        <v>11</v>
      </c>
      <c r="E105" s="29">
        <f>SUM(E106:E107)</f>
        <v>27</v>
      </c>
      <c r="F105" s="72"/>
      <c r="G105" s="37">
        <v>0</v>
      </c>
      <c r="H105" s="37"/>
      <c r="I105" s="37">
        <f>E105*G105</f>
        <v>0</v>
      </c>
    </row>
    <row r="106" spans="1:9" ht="25.5" x14ac:dyDescent="0.25">
      <c r="A106" s="190" t="s">
        <v>395</v>
      </c>
      <c r="B106" s="27" t="s">
        <v>377</v>
      </c>
      <c r="C106" s="28" t="s">
        <v>289</v>
      </c>
      <c r="D106" s="30" t="s">
        <v>11</v>
      </c>
      <c r="E106" s="31">
        <v>26</v>
      </c>
      <c r="F106" s="184">
        <v>0</v>
      </c>
      <c r="G106" s="37"/>
      <c r="H106" s="34">
        <f>E106*F106</f>
        <v>0</v>
      </c>
      <c r="I106" s="37"/>
    </row>
    <row r="107" spans="1:9" x14ac:dyDescent="0.25">
      <c r="A107" s="190" t="s">
        <v>434</v>
      </c>
      <c r="B107" s="27" t="s">
        <v>377</v>
      </c>
      <c r="C107" s="28" t="s">
        <v>290</v>
      </c>
      <c r="D107" s="30" t="s">
        <v>11</v>
      </c>
      <c r="E107" s="31">
        <v>1</v>
      </c>
      <c r="F107" s="184">
        <v>0</v>
      </c>
      <c r="G107" s="37"/>
      <c r="H107" s="34">
        <f>E107*F107</f>
        <v>0</v>
      </c>
      <c r="I107" s="204"/>
    </row>
    <row r="108" spans="1:9" ht="15.75" x14ac:dyDescent="0.25">
      <c r="A108" s="230" t="s">
        <v>396</v>
      </c>
      <c r="B108" s="33" t="s">
        <v>376</v>
      </c>
      <c r="C108" s="226" t="s">
        <v>302</v>
      </c>
      <c r="D108" s="20" t="s">
        <v>11</v>
      </c>
      <c r="E108" s="29">
        <f>SUM(E109:E112)</f>
        <v>83</v>
      </c>
      <c r="F108" s="72"/>
      <c r="G108" s="37">
        <v>0</v>
      </c>
      <c r="H108" s="37"/>
      <c r="I108" s="37">
        <f>E108*G108</f>
        <v>0</v>
      </c>
    </row>
    <row r="109" spans="1:9" ht="25.5" x14ac:dyDescent="0.25">
      <c r="A109" s="190" t="s">
        <v>397</v>
      </c>
      <c r="B109" s="27" t="s">
        <v>377</v>
      </c>
      <c r="C109" s="28" t="s">
        <v>291</v>
      </c>
      <c r="D109" s="30" t="s">
        <v>11</v>
      </c>
      <c r="E109" s="31">
        <v>22</v>
      </c>
      <c r="F109" s="184">
        <v>0</v>
      </c>
      <c r="G109" s="37"/>
      <c r="H109" s="34">
        <f>E109*F109</f>
        <v>0</v>
      </c>
      <c r="I109" s="37"/>
    </row>
    <row r="110" spans="1:9" ht="25.5" x14ac:dyDescent="0.25">
      <c r="A110" s="190" t="s">
        <v>398</v>
      </c>
      <c r="B110" s="27" t="s">
        <v>377</v>
      </c>
      <c r="C110" s="28" t="s">
        <v>292</v>
      </c>
      <c r="D110" s="30" t="s">
        <v>11</v>
      </c>
      <c r="E110" s="31">
        <v>54</v>
      </c>
      <c r="F110" s="184">
        <v>0</v>
      </c>
      <c r="G110" s="37"/>
      <c r="H110" s="34">
        <f t="shared" ref="H110:H112" si="7">E110*F110</f>
        <v>0</v>
      </c>
      <c r="I110" s="37"/>
    </row>
    <row r="111" spans="1:9" ht="25.5" x14ac:dyDescent="0.25">
      <c r="A111" s="190" t="s">
        <v>399</v>
      </c>
      <c r="B111" s="27" t="s">
        <v>377</v>
      </c>
      <c r="C111" s="28" t="s">
        <v>293</v>
      </c>
      <c r="D111" s="30" t="s">
        <v>11</v>
      </c>
      <c r="E111" s="31">
        <v>3</v>
      </c>
      <c r="F111" s="184">
        <v>0</v>
      </c>
      <c r="G111" s="37"/>
      <c r="H111" s="34">
        <f t="shared" si="7"/>
        <v>0</v>
      </c>
      <c r="I111" s="37"/>
    </row>
    <row r="112" spans="1:9" x14ac:dyDescent="0.25">
      <c r="A112" s="190" t="s">
        <v>400</v>
      </c>
      <c r="B112" s="27" t="s">
        <v>377</v>
      </c>
      <c r="C112" s="28" t="s">
        <v>295</v>
      </c>
      <c r="D112" s="30" t="s">
        <v>11</v>
      </c>
      <c r="E112" s="31">
        <v>4</v>
      </c>
      <c r="F112" s="184">
        <v>0</v>
      </c>
      <c r="G112" s="37"/>
      <c r="H112" s="34">
        <f t="shared" si="7"/>
        <v>0</v>
      </c>
      <c r="I112" s="37"/>
    </row>
    <row r="113" spans="1:35" ht="15.75" x14ac:dyDescent="0.25">
      <c r="A113" s="230" t="s">
        <v>401</v>
      </c>
      <c r="B113" s="33" t="s">
        <v>376</v>
      </c>
      <c r="C113" s="226" t="s">
        <v>301</v>
      </c>
      <c r="D113" s="20" t="s">
        <v>11</v>
      </c>
      <c r="E113" s="29">
        <f>SUM(E114:E117)</f>
        <v>295</v>
      </c>
      <c r="F113" s="72"/>
      <c r="G113" s="37">
        <v>0</v>
      </c>
      <c r="H113" s="37"/>
      <c r="I113" s="37">
        <f>E113*G113</f>
        <v>0</v>
      </c>
    </row>
    <row r="114" spans="1:35" x14ac:dyDescent="0.25">
      <c r="A114" s="190" t="s">
        <v>435</v>
      </c>
      <c r="B114" s="27" t="s">
        <v>377</v>
      </c>
      <c r="C114" s="28" t="s">
        <v>296</v>
      </c>
      <c r="D114" s="30" t="s">
        <v>11</v>
      </c>
      <c r="E114" s="31">
        <v>141</v>
      </c>
      <c r="F114" s="184">
        <v>0</v>
      </c>
      <c r="G114" s="37"/>
      <c r="H114" s="34">
        <f>E114*F114</f>
        <v>0</v>
      </c>
      <c r="I114" s="37"/>
    </row>
    <row r="115" spans="1:35" x14ac:dyDescent="0.25">
      <c r="A115" s="190" t="s">
        <v>436</v>
      </c>
      <c r="B115" s="27" t="s">
        <v>377</v>
      </c>
      <c r="C115" s="28" t="s">
        <v>268</v>
      </c>
      <c r="D115" s="30" t="s">
        <v>11</v>
      </c>
      <c r="E115" s="31">
        <v>72</v>
      </c>
      <c r="F115" s="184">
        <v>0</v>
      </c>
      <c r="G115" s="37"/>
      <c r="H115" s="34">
        <f>E115*F115</f>
        <v>0</v>
      </c>
      <c r="I115" s="204"/>
    </row>
    <row r="116" spans="1:35" ht="15.75" thickBot="1" x14ac:dyDescent="0.3">
      <c r="A116" s="190" t="s">
        <v>437</v>
      </c>
      <c r="B116" s="44" t="s">
        <v>377</v>
      </c>
      <c r="C116" s="41" t="s">
        <v>371</v>
      </c>
      <c r="D116" s="42" t="s">
        <v>11</v>
      </c>
      <c r="E116" s="43">
        <v>82</v>
      </c>
      <c r="F116" s="184">
        <v>0</v>
      </c>
      <c r="G116" s="82"/>
      <c r="H116" s="207">
        <f t="shared" ref="H116" si="8">E116*F116</f>
        <v>0</v>
      </c>
      <c r="I116" s="206"/>
    </row>
    <row r="117" spans="1:35" ht="21" customHeight="1" thickBot="1" x14ac:dyDescent="0.3">
      <c r="A117" s="198"/>
      <c r="B117" s="148"/>
      <c r="C117" s="228" t="s">
        <v>425</v>
      </c>
      <c r="D117" s="142"/>
      <c r="E117" s="142"/>
      <c r="F117" s="179"/>
      <c r="G117" s="187"/>
      <c r="H117" s="144">
        <f>SUM(H88:H116)</f>
        <v>0</v>
      </c>
      <c r="I117" s="187">
        <f>SUM(I66:I116)</f>
        <v>0</v>
      </c>
    </row>
    <row r="118" spans="1:35" ht="22.5" customHeight="1" thickBot="1" x14ac:dyDescent="0.3">
      <c r="A118" s="193"/>
      <c r="B118" s="194"/>
      <c r="C118" s="227" t="s">
        <v>424</v>
      </c>
      <c r="D118" s="142"/>
      <c r="E118" s="142"/>
      <c r="F118" s="179"/>
      <c r="G118" s="187"/>
      <c r="H118" s="144"/>
      <c r="I118" s="187">
        <f>H117+I117</f>
        <v>0</v>
      </c>
    </row>
    <row r="119" spans="1:35" ht="28.5" customHeight="1" thickBot="1" x14ac:dyDescent="0.3">
      <c r="A119" s="147"/>
      <c r="B119" s="148"/>
      <c r="C119" s="149" t="s">
        <v>426</v>
      </c>
      <c r="D119" s="150"/>
      <c r="E119" s="150"/>
      <c r="F119" s="151"/>
      <c r="G119" s="152"/>
      <c r="H119" s="153"/>
      <c r="I119" s="154">
        <f>I70+I86+I118</f>
        <v>0</v>
      </c>
      <c r="J119" s="7"/>
      <c r="K119" s="7"/>
      <c r="L119" s="7"/>
      <c r="M119" s="7"/>
      <c r="N119" s="7"/>
      <c r="O119" s="7"/>
      <c r="P119" s="7"/>
      <c r="Q119" s="7"/>
      <c r="R119" s="7"/>
      <c r="S119" s="8"/>
      <c r="T119" s="9"/>
      <c r="U119" s="10"/>
      <c r="V119" s="10"/>
      <c r="W119" s="9"/>
      <c r="X119" s="10"/>
      <c r="Y119" s="10"/>
      <c r="Z119" s="9"/>
      <c r="AA119" s="10"/>
      <c r="AB119" s="10"/>
      <c r="AC119" s="9"/>
      <c r="AD119" s="10"/>
      <c r="AE119" s="10"/>
      <c r="AF119" s="9"/>
      <c r="AG119" s="11"/>
      <c r="AH119" s="11"/>
      <c r="AI119" s="12"/>
    </row>
    <row r="120" spans="1:35" ht="22.5" customHeight="1" thickBot="1" x14ac:dyDescent="0.3">
      <c r="A120" s="130"/>
      <c r="B120" s="131"/>
      <c r="C120" s="229" t="s">
        <v>379</v>
      </c>
      <c r="D120" s="135"/>
      <c r="E120" s="135"/>
      <c r="F120" s="137"/>
      <c r="G120" s="136"/>
      <c r="H120" s="137"/>
      <c r="I120" s="138">
        <f>I119/1.2*20%</f>
        <v>0</v>
      </c>
      <c r="J120" s="7"/>
      <c r="K120" s="7"/>
      <c r="L120" s="7"/>
      <c r="M120" s="7"/>
      <c r="N120" s="7"/>
      <c r="O120" s="7"/>
      <c r="P120" s="7"/>
      <c r="Q120" s="7"/>
      <c r="R120" s="7"/>
      <c r="S120" s="8"/>
      <c r="T120" s="9"/>
      <c r="U120" s="10"/>
      <c r="V120" s="10"/>
      <c r="W120" s="9"/>
      <c r="X120" s="10"/>
      <c r="Y120" s="10"/>
      <c r="Z120" s="9"/>
      <c r="AA120" s="10"/>
      <c r="AB120" s="10"/>
      <c r="AC120" s="9"/>
      <c r="AD120" s="10"/>
      <c r="AE120" s="10"/>
      <c r="AF120" s="9"/>
      <c r="AG120" s="11"/>
      <c r="AH120" s="11"/>
      <c r="AI120" s="11"/>
    </row>
  </sheetData>
  <mergeCells count="11">
    <mergeCell ref="H1:I1"/>
    <mergeCell ref="F16:G16"/>
    <mergeCell ref="H16:I16"/>
    <mergeCell ref="C7:G7"/>
    <mergeCell ref="C9:H11"/>
    <mergeCell ref="A15:E15"/>
    <mergeCell ref="A16:A17"/>
    <mergeCell ref="C16:C17"/>
    <mergeCell ref="D16:D17"/>
    <mergeCell ref="E16:E17"/>
    <mergeCell ref="A1:B1"/>
  </mergeCells>
  <phoneticPr fontId="9" type="noConversion"/>
  <conditionalFormatting sqref="Y119:AI120">
    <cfRule type="cellIs" dxfId="0" priority="1" operator="lessThan">
      <formula>0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КП_ХВС</vt:lpstr>
      <vt:lpstr>КП ГВС</vt:lpstr>
      <vt:lpstr>КП ВК</vt:lpstr>
      <vt:lpstr>КП_ХВС!Заголовки_для_печати</vt:lpstr>
      <vt:lpstr>'КП ГВС'!Область_печати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Король Татьяна Георгиевна</cp:lastModifiedBy>
  <cp:lastPrinted>2024-10-17T07:34:28Z</cp:lastPrinted>
  <dcterms:created xsi:type="dcterms:W3CDTF">2024-03-20T11:35:22Z</dcterms:created>
  <dcterms:modified xsi:type="dcterms:W3CDTF">2024-10-17T09:34:25Z</dcterms:modified>
</cp:coreProperties>
</file>